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APAE - Palmares\Documents\site\PROJETO SANTANDER\"/>
    </mc:Choice>
  </mc:AlternateContent>
  <xr:revisionPtr revIDLastSave="0" documentId="13_ncr:1_{D5304522-9EDC-44E4-8DFA-1D47520DF6A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MES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s="1"/>
  <c r="E8" i="1"/>
  <c r="E9" i="1"/>
  <c r="D9" i="1" s="1"/>
  <c r="E10" i="1"/>
  <c r="D10" i="1" s="1"/>
  <c r="E11" i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F17" i="1"/>
  <c r="E24" i="1" s="1"/>
  <c r="E29" i="1" s="1"/>
  <c r="G17" i="1"/>
  <c r="B19" i="1" s="1"/>
  <c r="E41" i="1"/>
  <c r="D41" i="1" s="1"/>
  <c r="E42" i="1"/>
  <c r="E43" i="1"/>
  <c r="D43" i="1" s="1"/>
  <c r="E44" i="1"/>
  <c r="D44" i="1" s="1"/>
  <c r="E45" i="1"/>
  <c r="D45" i="1" s="1"/>
  <c r="E46" i="1"/>
  <c r="D46" i="1" s="1"/>
  <c r="E47" i="1"/>
  <c r="D47" i="1" s="1"/>
  <c r="E48" i="1"/>
  <c r="D48" i="1" s="1"/>
  <c r="E49" i="1"/>
  <c r="D49" i="1" s="1"/>
  <c r="E50" i="1"/>
  <c r="D50" i="1" s="1"/>
  <c r="F51" i="1"/>
  <c r="E58" i="1" s="1"/>
  <c r="G51" i="1"/>
  <c r="B53" i="1" s="1"/>
  <c r="B66" i="1"/>
  <c r="E75" i="1"/>
  <c r="D75" i="1" s="1"/>
  <c r="E76" i="1"/>
  <c r="E77" i="1"/>
  <c r="D77" i="1" s="1"/>
  <c r="E78" i="1"/>
  <c r="D78" i="1" s="1"/>
  <c r="D79" i="1"/>
  <c r="E79" i="1"/>
  <c r="E80" i="1"/>
  <c r="D80" i="1" s="1"/>
  <c r="E81" i="1"/>
  <c r="D81" i="1" s="1"/>
  <c r="E82" i="1"/>
  <c r="D82" i="1" s="1"/>
  <c r="E83" i="1"/>
  <c r="D83" i="1" s="1"/>
  <c r="E84" i="1"/>
  <c r="D84" i="1" s="1"/>
  <c r="F85" i="1"/>
  <c r="G85" i="1"/>
  <c r="B87" i="1" s="1"/>
  <c r="E92" i="1"/>
  <c r="E97" i="1"/>
  <c r="B100" i="1"/>
  <c r="B102" i="1" s="1"/>
  <c r="E116" i="1"/>
  <c r="D116" i="1" s="1"/>
  <c r="E117" i="1"/>
  <c r="E119" i="1" s="1"/>
  <c r="E118" i="1"/>
  <c r="D118" i="1" s="1"/>
  <c r="F119" i="1"/>
  <c r="E126" i="1" s="1"/>
  <c r="G119" i="1"/>
  <c r="B121" i="1" s="1"/>
  <c r="B136" i="1"/>
  <c r="E143" i="1"/>
  <c r="D143" i="1" s="1"/>
  <c r="E144" i="1"/>
  <c r="D144" i="1" s="1"/>
  <c r="E145" i="1"/>
  <c r="D145" i="1" s="1"/>
  <c r="E146" i="1"/>
  <c r="D146" i="1" s="1"/>
  <c r="E147" i="1"/>
  <c r="D147" i="1" s="1"/>
  <c r="E148" i="1"/>
  <c r="D148" i="1" s="1"/>
  <c r="E149" i="1"/>
  <c r="D149" i="1" s="1"/>
  <c r="E150" i="1"/>
  <c r="D150" i="1" s="1"/>
  <c r="E151" i="1"/>
  <c r="D151" i="1" s="1"/>
  <c r="E152" i="1"/>
  <c r="D152" i="1" s="1"/>
  <c r="F153" i="1"/>
  <c r="E160" i="1" s="1"/>
  <c r="E165" i="1" s="1"/>
  <c r="G153" i="1"/>
  <c r="B155" i="1" s="1"/>
  <c r="B168" i="1"/>
  <c r="B170" i="1" s="1"/>
  <c r="D184" i="1"/>
  <c r="E184" i="1"/>
  <c r="E185" i="1"/>
  <c r="D185" i="1" s="1"/>
  <c r="E186" i="1"/>
  <c r="D186" i="1" s="1"/>
  <c r="F187" i="1"/>
  <c r="E194" i="1" s="1"/>
  <c r="G187" i="1"/>
  <c r="B189" i="1" s="1"/>
  <c r="E211" i="1"/>
  <c r="D211" i="1" s="1"/>
  <c r="E212" i="1"/>
  <c r="D212" i="1" s="1"/>
  <c r="E213" i="1"/>
  <c r="D213" i="1" s="1"/>
  <c r="D214" i="1"/>
  <c r="E214" i="1"/>
  <c r="E215" i="1"/>
  <c r="D215" i="1" s="1"/>
  <c r="E216" i="1"/>
  <c r="D216" i="1" s="1"/>
  <c r="E217" i="1"/>
  <c r="D217" i="1" s="1"/>
  <c r="E218" i="1"/>
  <c r="D218" i="1" s="1"/>
  <c r="D219" i="1"/>
  <c r="E219" i="1"/>
  <c r="E220" i="1"/>
  <c r="D220" i="1" s="1"/>
  <c r="E221" i="1"/>
  <c r="F221" i="1"/>
  <c r="E228" i="1" s="1"/>
  <c r="E233" i="1" s="1"/>
  <c r="G221" i="1"/>
  <c r="B223" i="1" s="1"/>
  <c r="E252" i="1"/>
  <c r="E253" i="1"/>
  <c r="D253" i="1" s="1"/>
  <c r="E254" i="1"/>
  <c r="D254" i="1" s="1"/>
  <c r="F255" i="1"/>
  <c r="G255" i="1"/>
  <c r="B257" i="1" s="1"/>
  <c r="D221" i="1" l="1"/>
  <c r="D187" i="1"/>
  <c r="B203" i="1" s="1"/>
  <c r="B204" i="1" s="1"/>
  <c r="B236" i="1" s="1"/>
  <c r="B238" i="1" s="1"/>
  <c r="D153" i="1"/>
  <c r="E85" i="1"/>
  <c r="E17" i="1"/>
  <c r="E255" i="1"/>
  <c r="E153" i="1"/>
  <c r="D117" i="1"/>
  <c r="D119" i="1" s="1"/>
  <c r="D8" i="1"/>
  <c r="D17" i="1" s="1"/>
  <c r="B33" i="1" s="1"/>
  <c r="E51" i="1"/>
  <c r="E187" i="1"/>
  <c r="D42" i="1"/>
  <c r="D51" i="1" s="1"/>
  <c r="D252" i="1"/>
  <c r="D255" i="1" s="1"/>
  <c r="B271" i="1" s="1"/>
  <c r="D76" i="1"/>
  <c r="D85" i="1" s="1"/>
</calcChain>
</file>

<file path=xl/sharedStrings.xml><?xml version="1.0" encoding="utf-8"?>
<sst xmlns="http://schemas.openxmlformats.org/spreadsheetml/2006/main" count="242" uniqueCount="48">
  <si>
    <t>DESPESA COM PESSOAL</t>
  </si>
  <si>
    <t>DESCRIMINAÇÃO</t>
  </si>
  <si>
    <t>CARGO</t>
  </si>
  <si>
    <t>DATA DE PG</t>
  </si>
  <si>
    <t>RETENÇOES INSS</t>
  </si>
  <si>
    <t>VALOR TOTAL</t>
  </si>
  <si>
    <t>RETENÇOES IR</t>
  </si>
  <si>
    <t>REMUN LIQUIDA</t>
  </si>
  <si>
    <t>DATA DE PAGAMENTO</t>
  </si>
  <si>
    <t>TOTAL</t>
  </si>
  <si>
    <t>PATRONAL 20%  VALOR DA FOLHA</t>
  </si>
  <si>
    <t>IRRF</t>
  </si>
  <si>
    <t>TAXAS BANCARIAS</t>
  </si>
  <si>
    <t>TOTAL RECEBIDO MENSAL</t>
  </si>
  <si>
    <t>TOTAL GASTO MENSAL</t>
  </si>
  <si>
    <t>SALDO DO MÊS</t>
  </si>
  <si>
    <t>DESPESA COM ENCARGOS, TAXAS BANCARIAS E OUTRAS</t>
  </si>
  <si>
    <t>RELATORIO DE PRESTAÇÃO DE CONTAS  MÊS 3</t>
  </si>
  <si>
    <t>RELATORIO DE PRESTAÇÃO DE CONTAS  MÊS 2</t>
  </si>
  <si>
    <t>RELATORIO DE PRESTAÇÃO DE CONTAS  MÊS 1</t>
  </si>
  <si>
    <t>Coordenadora</t>
  </si>
  <si>
    <t>Musicoterapeuta</t>
  </si>
  <si>
    <t>QUANT. FUNCIONARIO</t>
  </si>
  <si>
    <t>Auxiliar administrativa</t>
  </si>
  <si>
    <t>Assistente social</t>
  </si>
  <si>
    <t>Psicopedagoga</t>
  </si>
  <si>
    <t>Fonoaudiologo</t>
  </si>
  <si>
    <t>Psicologa</t>
  </si>
  <si>
    <t>RELATORIO DE PRESTAÇÃO DE CONTAS  MÊS 4</t>
  </si>
  <si>
    <t>RELATORIO DE PRESTAÇÃO DE CONTAS  MÊS 5</t>
  </si>
  <si>
    <t>GPS</t>
  </si>
  <si>
    <t>Aux. Administrativa</t>
  </si>
  <si>
    <t>R$                   12.269.62</t>
  </si>
  <si>
    <t>Aux. administrativo</t>
  </si>
  <si>
    <t xml:space="preserve">IRRF                                                                                        </t>
  </si>
  <si>
    <t>Aux. Administrativo</t>
  </si>
  <si>
    <t>RELATORIO DE PRESTAÇÃO DE CONTAS  MÊS 6</t>
  </si>
  <si>
    <t xml:space="preserve">                               IRRF                                                                          </t>
  </si>
  <si>
    <t>RELATORIO DE PRESTAÇÃO DE CONTAS  MÊS 7</t>
  </si>
  <si>
    <t>Terapeuta Ocupacional</t>
  </si>
  <si>
    <t>CESTAS BÁSICAS</t>
  </si>
  <si>
    <t>RELATORIO DE PRESTAÇÃO DE CONTAS  MÊS 8</t>
  </si>
  <si>
    <t>Assistente Social</t>
  </si>
  <si>
    <t>Terapia Ocupacional</t>
  </si>
  <si>
    <t xml:space="preserve">                                                                    TAXAS BANCARIAS                                                                                        </t>
  </si>
  <si>
    <t>TOTAL MENSAL</t>
  </si>
  <si>
    <t>PROJETO APAE ACOLHEDORA- PROGRAMA AMIGO DE VALOR - SANTANDER</t>
  </si>
  <si>
    <t>EXECUÇÃO DE JANEIRO A FEVEREIRO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</si>
</sst>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/>
    <xf numFmtId="164" fontId="0" fillId="0" borderId="1" xfId="1" applyFont="1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2"/>
  <sheetViews>
    <sheetView tabSelected="1" topLeftCell="A22" zoomScaleNormal="100" workbookViewId="0">
      <selection activeCell="A3" sqref="A3:H3"/>
    </sheetView>
  </sheetViews>
  <sheetFormatPr defaultRowHeight="15" x14ac:dyDescent="0.25"/>
  <cols>
    <col min="1" max="1" width="31.42578125" bestFit="1" customWidth="1"/>
    <col min="2" max="2" width="20.7109375" bestFit="1" customWidth="1"/>
    <col min="3" max="3" width="12.7109375" bestFit="1" customWidth="1"/>
    <col min="4" max="4" width="15.42578125" bestFit="1" customWidth="1"/>
    <col min="5" max="5" width="16.28515625" customWidth="1"/>
    <col min="6" max="6" width="15.7109375" bestFit="1" customWidth="1"/>
    <col min="7" max="7" width="11.7109375" bestFit="1" customWidth="1"/>
    <col min="8" max="8" width="9.140625" customWidth="1"/>
  </cols>
  <sheetData>
    <row r="2" spans="1:11" x14ac:dyDescent="0.25">
      <c r="B2" t="s">
        <v>46</v>
      </c>
    </row>
    <row r="3" spans="1:11" x14ac:dyDescent="0.25">
      <c r="A3" s="7" t="s">
        <v>47</v>
      </c>
      <c r="B3" s="17"/>
      <c r="C3" s="17"/>
      <c r="D3" s="17"/>
      <c r="E3" s="17"/>
      <c r="F3" s="17"/>
      <c r="G3" s="17"/>
      <c r="H3" s="8"/>
      <c r="I3" s="1"/>
      <c r="J3" s="1"/>
      <c r="K3" s="1"/>
    </row>
    <row r="4" spans="1:11" x14ac:dyDescent="0.25">
      <c r="C4" t="s">
        <v>19</v>
      </c>
    </row>
    <row r="5" spans="1:11" x14ac:dyDescent="0.25">
      <c r="A5" s="7" t="s">
        <v>0</v>
      </c>
      <c r="B5" s="17"/>
      <c r="C5" s="17"/>
      <c r="D5" s="17"/>
      <c r="E5" s="17"/>
      <c r="F5" s="17"/>
      <c r="G5" s="17"/>
      <c r="H5" s="8"/>
    </row>
    <row r="6" spans="1:11" x14ac:dyDescent="0.25">
      <c r="A6" s="2" t="s">
        <v>22</v>
      </c>
      <c r="B6" s="2" t="s">
        <v>2</v>
      </c>
      <c r="C6" s="2" t="s">
        <v>3</v>
      </c>
      <c r="D6" s="2" t="s">
        <v>7</v>
      </c>
      <c r="E6" s="2" t="s">
        <v>4</v>
      </c>
      <c r="F6" s="2" t="s">
        <v>6</v>
      </c>
      <c r="G6" s="7" t="s">
        <v>5</v>
      </c>
      <c r="H6" s="8"/>
    </row>
    <row r="7" spans="1:11" x14ac:dyDescent="0.25">
      <c r="A7" s="6">
        <v>1</v>
      </c>
      <c r="B7" s="2" t="s">
        <v>20</v>
      </c>
      <c r="C7" s="4">
        <v>44602</v>
      </c>
      <c r="D7" s="3">
        <f>G7-E7-F7</f>
        <v>1299.9963</v>
      </c>
      <c r="E7" s="3">
        <f>G7*0.11</f>
        <v>160.6737</v>
      </c>
      <c r="F7" s="3">
        <v>0</v>
      </c>
      <c r="G7" s="9">
        <v>1460.67</v>
      </c>
      <c r="H7" s="11"/>
    </row>
    <row r="8" spans="1:11" x14ac:dyDescent="0.25">
      <c r="A8" s="6">
        <v>1</v>
      </c>
      <c r="B8" s="2" t="s">
        <v>21</v>
      </c>
      <c r="C8" s="4">
        <v>44603</v>
      </c>
      <c r="D8" s="3">
        <f t="shared" ref="D8:D16" si="0">G8-E8-F8</f>
        <v>1299.9963</v>
      </c>
      <c r="E8" s="3">
        <f t="shared" ref="E8:E16" si="1">G8*0.11</f>
        <v>160.6737</v>
      </c>
      <c r="F8" s="3">
        <v>0</v>
      </c>
      <c r="G8" s="9">
        <v>1460.67</v>
      </c>
      <c r="H8" s="11"/>
    </row>
    <row r="9" spans="1:11" x14ac:dyDescent="0.25">
      <c r="A9" s="6">
        <v>1</v>
      </c>
      <c r="B9" s="2" t="s">
        <v>23</v>
      </c>
      <c r="C9" s="4">
        <v>44603</v>
      </c>
      <c r="D9" s="3">
        <f t="shared" si="0"/>
        <v>1299.9963</v>
      </c>
      <c r="E9" s="3">
        <f t="shared" si="1"/>
        <v>160.6737</v>
      </c>
      <c r="F9" s="3">
        <v>0</v>
      </c>
      <c r="G9" s="9">
        <v>1460.67</v>
      </c>
      <c r="H9" s="11"/>
    </row>
    <row r="10" spans="1:11" x14ac:dyDescent="0.25">
      <c r="A10" s="6">
        <v>1</v>
      </c>
      <c r="B10" s="2" t="s">
        <v>24</v>
      </c>
      <c r="C10" s="4">
        <v>44603</v>
      </c>
      <c r="D10" s="3">
        <f t="shared" si="0"/>
        <v>1299.9963</v>
      </c>
      <c r="E10" s="3">
        <f t="shared" si="1"/>
        <v>160.6737</v>
      </c>
      <c r="F10" s="3">
        <v>0</v>
      </c>
      <c r="G10" s="9">
        <v>1460.67</v>
      </c>
      <c r="H10" s="11"/>
    </row>
    <row r="11" spans="1:11" x14ac:dyDescent="0.25">
      <c r="A11" s="6">
        <v>1</v>
      </c>
      <c r="B11" s="2" t="s">
        <v>25</v>
      </c>
      <c r="C11" s="4">
        <v>44603</v>
      </c>
      <c r="D11" s="3">
        <f t="shared" si="0"/>
        <v>1299.9963</v>
      </c>
      <c r="E11" s="3">
        <f t="shared" si="1"/>
        <v>160.6737</v>
      </c>
      <c r="F11" s="3">
        <v>0</v>
      </c>
      <c r="G11" s="9">
        <v>1460.67</v>
      </c>
      <c r="H11" s="11"/>
    </row>
    <row r="12" spans="1:11" x14ac:dyDescent="0.25">
      <c r="A12" s="6">
        <v>1</v>
      </c>
      <c r="B12" s="2" t="s">
        <v>26</v>
      </c>
      <c r="C12" s="4">
        <v>44603</v>
      </c>
      <c r="D12" s="3">
        <f t="shared" si="0"/>
        <v>1299.9963</v>
      </c>
      <c r="E12" s="3">
        <f t="shared" si="1"/>
        <v>160.6737</v>
      </c>
      <c r="F12" s="3">
        <v>0</v>
      </c>
      <c r="G12" s="9">
        <v>1460.67</v>
      </c>
      <c r="H12" s="11"/>
    </row>
    <row r="13" spans="1:11" x14ac:dyDescent="0.25">
      <c r="A13" s="6">
        <v>1</v>
      </c>
      <c r="B13" s="2" t="s">
        <v>27</v>
      </c>
      <c r="C13" s="4">
        <v>44609</v>
      </c>
      <c r="D13" s="3">
        <f t="shared" si="0"/>
        <v>1299.9963</v>
      </c>
      <c r="E13" s="3">
        <f t="shared" si="1"/>
        <v>160.6737</v>
      </c>
      <c r="F13" s="3">
        <v>0</v>
      </c>
      <c r="G13" s="9">
        <v>1460.67</v>
      </c>
      <c r="H13" s="11"/>
    </row>
    <row r="14" spans="1:11" x14ac:dyDescent="0.25">
      <c r="A14" s="6"/>
      <c r="B14" s="2"/>
      <c r="C14" s="2"/>
      <c r="D14" s="3">
        <f t="shared" si="0"/>
        <v>0</v>
      </c>
      <c r="E14" s="3">
        <f t="shared" si="1"/>
        <v>0</v>
      </c>
      <c r="F14" s="3">
        <v>0</v>
      </c>
      <c r="G14" s="9"/>
      <c r="H14" s="11"/>
    </row>
    <row r="15" spans="1:11" x14ac:dyDescent="0.25">
      <c r="A15" s="6"/>
      <c r="B15" s="2"/>
      <c r="C15" s="2"/>
      <c r="D15" s="3">
        <f t="shared" si="0"/>
        <v>0</v>
      </c>
      <c r="E15" s="3">
        <f t="shared" si="1"/>
        <v>0</v>
      </c>
      <c r="F15" s="3">
        <v>0</v>
      </c>
      <c r="G15" s="9"/>
      <c r="H15" s="11"/>
    </row>
    <row r="16" spans="1:11" x14ac:dyDescent="0.25">
      <c r="A16" s="6"/>
      <c r="B16" s="2"/>
      <c r="C16" s="2"/>
      <c r="D16" s="3">
        <f t="shared" si="0"/>
        <v>0</v>
      </c>
      <c r="E16" s="3">
        <f t="shared" si="1"/>
        <v>0</v>
      </c>
      <c r="F16" s="3">
        <v>0</v>
      </c>
      <c r="G16" s="9"/>
      <c r="H16" s="11"/>
    </row>
    <row r="17" spans="1:8" x14ac:dyDescent="0.25">
      <c r="A17" s="7" t="s">
        <v>45</v>
      </c>
      <c r="B17" s="8"/>
      <c r="C17" s="2"/>
      <c r="D17" s="3">
        <f>SUM(D7:D16)</f>
        <v>9099.9740999999995</v>
      </c>
      <c r="E17" s="3">
        <f>SUM(E7:E16)</f>
        <v>1124.7159000000001</v>
      </c>
      <c r="F17" s="3">
        <f>SUM(F7:F16)</f>
        <v>0</v>
      </c>
      <c r="G17" s="9">
        <f>SUM(G7:H16)</f>
        <v>10224.69</v>
      </c>
      <c r="H17" s="11"/>
    </row>
    <row r="19" spans="1:8" x14ac:dyDescent="0.25">
      <c r="A19" s="2" t="s">
        <v>10</v>
      </c>
      <c r="B19" s="5">
        <f>G17*0.2</f>
        <v>2044.9380000000001</v>
      </c>
    </row>
    <row r="21" spans="1:8" x14ac:dyDescent="0.25">
      <c r="A21" s="7" t="s">
        <v>16</v>
      </c>
      <c r="B21" s="17"/>
      <c r="C21" s="17"/>
      <c r="D21" s="17"/>
      <c r="E21" s="17"/>
      <c r="F21" s="17"/>
      <c r="G21" s="17"/>
      <c r="H21" s="8"/>
    </row>
    <row r="22" spans="1:8" x14ac:dyDescent="0.25">
      <c r="A22" s="7" t="s">
        <v>1</v>
      </c>
      <c r="B22" s="8"/>
      <c r="C22" s="7" t="s">
        <v>8</v>
      </c>
      <c r="D22" s="8"/>
      <c r="E22" s="7" t="s">
        <v>9</v>
      </c>
      <c r="F22" s="17"/>
      <c r="G22" s="17"/>
      <c r="H22" s="8"/>
    </row>
    <row r="23" spans="1:8" x14ac:dyDescent="0.25">
      <c r="A23" s="7" t="s">
        <v>12</v>
      </c>
      <c r="B23" s="8"/>
      <c r="C23" s="15">
        <v>44602</v>
      </c>
      <c r="D23" s="16"/>
      <c r="E23" s="9">
        <v>10.45</v>
      </c>
      <c r="F23" s="10"/>
      <c r="G23" s="10"/>
      <c r="H23" s="11"/>
    </row>
    <row r="24" spans="1:8" x14ac:dyDescent="0.25">
      <c r="A24" s="7" t="s">
        <v>11</v>
      </c>
      <c r="B24" s="8"/>
      <c r="C24" s="15"/>
      <c r="D24" s="16"/>
      <c r="E24" s="9">
        <f>F17</f>
        <v>0</v>
      </c>
      <c r="F24" s="10"/>
      <c r="G24" s="10"/>
      <c r="H24" s="11"/>
    </row>
    <row r="25" spans="1:8" x14ac:dyDescent="0.25">
      <c r="A25" s="7" t="s">
        <v>30</v>
      </c>
      <c r="B25" s="8"/>
      <c r="C25" s="7"/>
      <c r="D25" s="8"/>
      <c r="E25" s="9">
        <v>0</v>
      </c>
      <c r="F25" s="10"/>
      <c r="G25" s="10"/>
      <c r="H25" s="11"/>
    </row>
    <row r="26" spans="1:8" x14ac:dyDescent="0.25">
      <c r="A26" s="7"/>
      <c r="B26" s="8"/>
      <c r="C26" s="7"/>
      <c r="D26" s="8"/>
      <c r="E26" s="9"/>
      <c r="F26" s="10"/>
      <c r="G26" s="10"/>
      <c r="H26" s="11"/>
    </row>
    <row r="27" spans="1:8" x14ac:dyDescent="0.25">
      <c r="A27" s="7"/>
      <c r="B27" s="8"/>
      <c r="C27" s="7"/>
      <c r="D27" s="8"/>
      <c r="E27" s="9">
        <v>0</v>
      </c>
      <c r="F27" s="10"/>
      <c r="G27" s="10"/>
      <c r="H27" s="11"/>
    </row>
    <row r="28" spans="1:8" x14ac:dyDescent="0.25">
      <c r="A28" s="7"/>
      <c r="B28" s="8"/>
      <c r="C28" s="7"/>
      <c r="D28" s="8"/>
      <c r="E28" s="9">
        <v>0</v>
      </c>
      <c r="F28" s="10"/>
      <c r="G28" s="10"/>
      <c r="H28" s="11"/>
    </row>
    <row r="29" spans="1:8" x14ac:dyDescent="0.25">
      <c r="A29" s="7" t="s">
        <v>9</v>
      </c>
      <c r="B29" s="8"/>
      <c r="C29" s="7"/>
      <c r="D29" s="8"/>
      <c r="E29" s="12">
        <f>SUM(E23:H28)</f>
        <v>10.45</v>
      </c>
      <c r="F29" s="13"/>
      <c r="G29" s="13"/>
      <c r="H29" s="14"/>
    </row>
    <row r="32" spans="1:8" x14ac:dyDescent="0.25">
      <c r="A32" s="2" t="s">
        <v>13</v>
      </c>
      <c r="B32" s="3">
        <v>184000</v>
      </c>
    </row>
    <row r="33" spans="1:8" x14ac:dyDescent="0.25">
      <c r="A33" s="2" t="s">
        <v>14</v>
      </c>
      <c r="B33" s="5">
        <f>D17+E29</f>
        <v>9110.4241000000002</v>
      </c>
    </row>
    <row r="34" spans="1:8" x14ac:dyDescent="0.25">
      <c r="A34" s="2" t="s">
        <v>15</v>
      </c>
      <c r="B34" s="5">
        <v>174889.55</v>
      </c>
    </row>
    <row r="37" spans="1:8" x14ac:dyDescent="0.25">
      <c r="A37" s="7" t="s">
        <v>18</v>
      </c>
      <c r="B37" s="17"/>
      <c r="C37" s="17"/>
      <c r="D37" s="17"/>
      <c r="E37" s="17"/>
      <c r="F37" s="17"/>
      <c r="G37" s="17"/>
      <c r="H37" s="8"/>
    </row>
    <row r="39" spans="1:8" x14ac:dyDescent="0.25">
      <c r="A39" s="7" t="s">
        <v>0</v>
      </c>
      <c r="B39" s="17"/>
      <c r="C39" s="17"/>
      <c r="D39" s="17"/>
      <c r="E39" s="17"/>
      <c r="F39" s="17"/>
      <c r="G39" s="17"/>
      <c r="H39" s="8"/>
    </row>
    <row r="40" spans="1:8" x14ac:dyDescent="0.25">
      <c r="A40" s="2" t="s">
        <v>22</v>
      </c>
      <c r="B40" s="2" t="s">
        <v>2</v>
      </c>
      <c r="C40" s="2" t="s">
        <v>3</v>
      </c>
      <c r="D40" s="2" t="s">
        <v>7</v>
      </c>
      <c r="E40" s="2" t="s">
        <v>4</v>
      </c>
      <c r="F40" s="2" t="s">
        <v>6</v>
      </c>
      <c r="G40" s="7" t="s">
        <v>5</v>
      </c>
      <c r="H40" s="8"/>
    </row>
    <row r="41" spans="1:8" x14ac:dyDescent="0.25">
      <c r="A41" s="6">
        <v>1</v>
      </c>
      <c r="B41" s="2" t="s">
        <v>31</v>
      </c>
      <c r="C41" s="4">
        <v>44627</v>
      </c>
      <c r="D41" s="3">
        <f>G41-E41-F41</f>
        <v>1299.9963</v>
      </c>
      <c r="E41" s="3">
        <f>G41*0.11</f>
        <v>160.6737</v>
      </c>
      <c r="F41" s="3">
        <v>0</v>
      </c>
      <c r="G41" s="9">
        <v>1460.67</v>
      </c>
      <c r="H41" s="11"/>
    </row>
    <row r="42" spans="1:8" x14ac:dyDescent="0.25">
      <c r="A42" s="6">
        <v>1</v>
      </c>
      <c r="B42" s="2" t="s">
        <v>24</v>
      </c>
      <c r="C42" s="4">
        <v>44627</v>
      </c>
      <c r="D42" s="3">
        <f t="shared" ref="D42:D50" si="2">G42-E42-F42</f>
        <v>1299.9963</v>
      </c>
      <c r="E42" s="3">
        <f t="shared" ref="E42:E50" si="3">G42*0.11</f>
        <v>160.6737</v>
      </c>
      <c r="F42" s="3">
        <v>0</v>
      </c>
      <c r="G42" s="9">
        <v>1460.67</v>
      </c>
      <c r="H42" s="11"/>
    </row>
    <row r="43" spans="1:8" x14ac:dyDescent="0.25">
      <c r="A43" s="6">
        <v>1</v>
      </c>
      <c r="B43" s="2" t="s">
        <v>20</v>
      </c>
      <c r="C43" s="4">
        <v>44627</v>
      </c>
      <c r="D43" s="3">
        <f t="shared" si="2"/>
        <v>1299.9963</v>
      </c>
      <c r="E43" s="3">
        <f t="shared" si="3"/>
        <v>160.6737</v>
      </c>
      <c r="F43" s="3">
        <v>0</v>
      </c>
      <c r="G43" s="9">
        <v>1460.67</v>
      </c>
      <c r="H43" s="11"/>
    </row>
    <row r="44" spans="1:8" x14ac:dyDescent="0.25">
      <c r="A44" s="6">
        <v>1</v>
      </c>
      <c r="B44" s="2" t="s">
        <v>27</v>
      </c>
      <c r="C44" s="4">
        <v>44627</v>
      </c>
      <c r="D44" s="3">
        <f t="shared" si="2"/>
        <v>1299.9963</v>
      </c>
      <c r="E44" s="3">
        <f t="shared" si="3"/>
        <v>160.6737</v>
      </c>
      <c r="F44" s="3">
        <v>0</v>
      </c>
      <c r="G44" s="9">
        <v>1460.67</v>
      </c>
      <c r="H44" s="11"/>
    </row>
    <row r="45" spans="1:8" x14ac:dyDescent="0.25">
      <c r="A45" s="6">
        <v>1</v>
      </c>
      <c r="B45" s="2" t="s">
        <v>26</v>
      </c>
      <c r="C45" s="4">
        <v>44627</v>
      </c>
      <c r="D45" s="3">
        <f t="shared" si="2"/>
        <v>1299.9963</v>
      </c>
      <c r="E45" s="3">
        <f t="shared" si="3"/>
        <v>160.6737</v>
      </c>
      <c r="F45" s="3">
        <v>0</v>
      </c>
      <c r="G45" s="9">
        <v>1460.67</v>
      </c>
      <c r="H45" s="11"/>
    </row>
    <row r="46" spans="1:8" x14ac:dyDescent="0.25">
      <c r="A46" s="6">
        <v>1</v>
      </c>
      <c r="B46" s="2" t="s">
        <v>25</v>
      </c>
      <c r="C46" s="4">
        <v>44630</v>
      </c>
      <c r="D46" s="3">
        <f t="shared" si="2"/>
        <v>1299.9963</v>
      </c>
      <c r="E46" s="3">
        <f t="shared" si="3"/>
        <v>160.6737</v>
      </c>
      <c r="F46" s="3">
        <v>0</v>
      </c>
      <c r="G46" s="9">
        <v>1460.67</v>
      </c>
      <c r="H46" s="11"/>
    </row>
    <row r="47" spans="1:8" x14ac:dyDescent="0.25">
      <c r="A47" s="6">
        <v>1</v>
      </c>
      <c r="B47" s="2" t="s">
        <v>21</v>
      </c>
      <c r="C47" s="4">
        <v>44631</v>
      </c>
      <c r="D47" s="3">
        <f t="shared" si="2"/>
        <v>1299.9963</v>
      </c>
      <c r="E47" s="3">
        <f t="shared" si="3"/>
        <v>160.6737</v>
      </c>
      <c r="F47" s="3">
        <v>0</v>
      </c>
      <c r="G47" s="9">
        <v>1460.67</v>
      </c>
      <c r="H47" s="11"/>
    </row>
    <row r="48" spans="1:8" x14ac:dyDescent="0.25">
      <c r="A48" s="6"/>
      <c r="B48" s="2"/>
      <c r="C48" s="2"/>
      <c r="D48" s="3">
        <f t="shared" si="2"/>
        <v>0</v>
      </c>
      <c r="E48" s="3">
        <f t="shared" si="3"/>
        <v>0</v>
      </c>
      <c r="F48" s="3">
        <v>0</v>
      </c>
      <c r="G48" s="9"/>
      <c r="H48" s="11"/>
    </row>
    <row r="49" spans="1:8" x14ac:dyDescent="0.25">
      <c r="A49" s="6"/>
      <c r="B49" s="2"/>
      <c r="C49" s="2"/>
      <c r="D49" s="3">
        <f t="shared" si="2"/>
        <v>0</v>
      </c>
      <c r="E49" s="3">
        <f t="shared" si="3"/>
        <v>0</v>
      </c>
      <c r="F49" s="3">
        <v>0</v>
      </c>
      <c r="G49" s="9"/>
      <c r="H49" s="11"/>
    </row>
    <row r="50" spans="1:8" x14ac:dyDescent="0.25">
      <c r="A50" s="6"/>
      <c r="B50" s="2"/>
      <c r="C50" s="2"/>
      <c r="D50" s="3">
        <f t="shared" si="2"/>
        <v>0</v>
      </c>
      <c r="E50" s="3">
        <f t="shared" si="3"/>
        <v>0</v>
      </c>
      <c r="F50" s="3">
        <v>0</v>
      </c>
      <c r="G50" s="9"/>
      <c r="H50" s="11"/>
    </row>
    <row r="51" spans="1:8" x14ac:dyDescent="0.25">
      <c r="A51" s="7" t="s">
        <v>45</v>
      </c>
      <c r="B51" s="8"/>
      <c r="C51" s="2"/>
      <c r="D51" s="3">
        <f>SUM(D41:D50)</f>
        <v>9099.9740999999995</v>
      </c>
      <c r="E51" s="3">
        <f>SUM(E41:E50)</f>
        <v>1124.7159000000001</v>
      </c>
      <c r="F51" s="3">
        <f>SUM(F41:F50)</f>
        <v>0</v>
      </c>
      <c r="G51" s="9">
        <f>SUM(G41:H50)</f>
        <v>10224.69</v>
      </c>
      <c r="H51" s="11"/>
    </row>
    <row r="53" spans="1:8" x14ac:dyDescent="0.25">
      <c r="A53" s="2" t="s">
        <v>10</v>
      </c>
      <c r="B53" s="5">
        <f>G51*0.2</f>
        <v>2044.9380000000001</v>
      </c>
    </row>
    <row r="55" spans="1:8" x14ac:dyDescent="0.25">
      <c r="A55" s="7" t="s">
        <v>16</v>
      </c>
      <c r="B55" s="17"/>
      <c r="C55" s="17"/>
      <c r="D55" s="17"/>
      <c r="E55" s="17"/>
      <c r="F55" s="17"/>
      <c r="G55" s="17"/>
      <c r="H55" s="8"/>
    </row>
    <row r="56" spans="1:8" x14ac:dyDescent="0.25">
      <c r="A56" s="7" t="s">
        <v>1</v>
      </c>
      <c r="B56" s="8"/>
      <c r="C56" s="7" t="s">
        <v>8</v>
      </c>
      <c r="D56" s="8"/>
      <c r="E56" s="7" t="s">
        <v>9</v>
      </c>
      <c r="F56" s="17"/>
      <c r="G56" s="17"/>
      <c r="H56" s="8"/>
    </row>
    <row r="57" spans="1:8" x14ac:dyDescent="0.25">
      <c r="A57" s="7" t="s">
        <v>12</v>
      </c>
      <c r="B57" s="8"/>
      <c r="C57" s="15"/>
      <c r="D57" s="16"/>
      <c r="E57" s="9"/>
      <c r="F57" s="10"/>
      <c r="G57" s="10"/>
      <c r="H57" s="11"/>
    </row>
    <row r="58" spans="1:8" x14ac:dyDescent="0.25">
      <c r="A58" s="7" t="s">
        <v>11</v>
      </c>
      <c r="B58" s="8"/>
      <c r="C58" s="15"/>
      <c r="D58" s="16"/>
      <c r="E58" s="9">
        <f>F51</f>
        <v>0</v>
      </c>
      <c r="F58" s="10"/>
      <c r="G58" s="10"/>
      <c r="H58" s="11"/>
    </row>
    <row r="59" spans="1:8" x14ac:dyDescent="0.25">
      <c r="A59" s="7" t="s">
        <v>30</v>
      </c>
      <c r="B59" s="8"/>
      <c r="C59" s="7"/>
      <c r="D59" s="8"/>
      <c r="E59" s="9">
        <v>3169.62</v>
      </c>
      <c r="F59" s="10"/>
      <c r="G59" s="10"/>
      <c r="H59" s="11"/>
    </row>
    <row r="60" spans="1:8" x14ac:dyDescent="0.25">
      <c r="A60" s="7"/>
      <c r="B60" s="8"/>
      <c r="C60" s="7"/>
      <c r="D60" s="8"/>
      <c r="E60" s="9"/>
      <c r="F60" s="10"/>
      <c r="G60" s="10"/>
      <c r="H60" s="11"/>
    </row>
    <row r="61" spans="1:8" x14ac:dyDescent="0.25">
      <c r="A61" s="7"/>
      <c r="B61" s="8"/>
      <c r="C61" s="7"/>
      <c r="D61" s="8"/>
      <c r="E61" s="9">
        <v>0</v>
      </c>
      <c r="F61" s="10"/>
      <c r="G61" s="10"/>
      <c r="H61" s="11"/>
    </row>
    <row r="62" spans="1:8" x14ac:dyDescent="0.25">
      <c r="A62" s="7"/>
      <c r="B62" s="8"/>
      <c r="C62" s="7"/>
      <c r="D62" s="8"/>
      <c r="E62" s="9">
        <v>0</v>
      </c>
      <c r="F62" s="10"/>
      <c r="G62" s="10"/>
      <c r="H62" s="11"/>
    </row>
    <row r="63" spans="1:8" x14ac:dyDescent="0.25">
      <c r="A63" s="7" t="s">
        <v>9</v>
      </c>
      <c r="B63" s="8"/>
      <c r="C63" s="7"/>
      <c r="D63" s="8"/>
      <c r="E63" s="12">
        <v>3169.62</v>
      </c>
      <c r="F63" s="13"/>
      <c r="G63" s="13"/>
      <c r="H63" s="14"/>
    </row>
    <row r="66" spans="1:8" x14ac:dyDescent="0.25">
      <c r="A66" s="2" t="s">
        <v>13</v>
      </c>
      <c r="B66" s="3">
        <f>B34</f>
        <v>174889.55</v>
      </c>
    </row>
    <row r="67" spans="1:8" x14ac:dyDescent="0.25">
      <c r="A67" s="2" t="s">
        <v>14</v>
      </c>
      <c r="B67" s="5" t="s">
        <v>32</v>
      </c>
    </row>
    <row r="68" spans="1:8" x14ac:dyDescent="0.25">
      <c r="A68" s="2" t="s">
        <v>15</v>
      </c>
      <c r="B68" s="5">
        <v>162619.93</v>
      </c>
    </row>
    <row r="71" spans="1:8" x14ac:dyDescent="0.25">
      <c r="A71" s="7" t="s">
        <v>17</v>
      </c>
      <c r="B71" s="17"/>
      <c r="C71" s="17"/>
      <c r="D71" s="17"/>
      <c r="E71" s="17"/>
      <c r="F71" s="17"/>
      <c r="G71" s="17"/>
      <c r="H71" s="8"/>
    </row>
    <row r="73" spans="1:8" x14ac:dyDescent="0.25">
      <c r="A73" s="7" t="s">
        <v>0</v>
      </c>
      <c r="B73" s="17"/>
      <c r="C73" s="17"/>
      <c r="D73" s="17"/>
      <c r="E73" s="17"/>
      <c r="F73" s="17"/>
      <c r="G73" s="17"/>
      <c r="H73" s="8"/>
    </row>
    <row r="74" spans="1:8" x14ac:dyDescent="0.25">
      <c r="A74" s="2" t="s">
        <v>22</v>
      </c>
      <c r="B74" s="2" t="s">
        <v>2</v>
      </c>
      <c r="C74" s="2" t="s">
        <v>3</v>
      </c>
      <c r="D74" s="2" t="s">
        <v>7</v>
      </c>
      <c r="E74" s="2" t="s">
        <v>4</v>
      </c>
      <c r="F74" s="2" t="s">
        <v>6</v>
      </c>
      <c r="G74" s="7" t="s">
        <v>5</v>
      </c>
      <c r="H74" s="8"/>
    </row>
    <row r="75" spans="1:8" x14ac:dyDescent="0.25">
      <c r="A75" s="6">
        <v>1</v>
      </c>
      <c r="B75" s="2" t="s">
        <v>24</v>
      </c>
      <c r="C75" s="4">
        <v>44656</v>
      </c>
      <c r="D75" s="3">
        <f>G75-E75-F75</f>
        <v>1157</v>
      </c>
      <c r="E75" s="3">
        <f>G75*0.11</f>
        <v>143</v>
      </c>
      <c r="F75" s="3">
        <v>0</v>
      </c>
      <c r="G75" s="9">
        <v>1300</v>
      </c>
      <c r="H75" s="11"/>
    </row>
    <row r="76" spans="1:8" x14ac:dyDescent="0.25">
      <c r="A76" s="6">
        <v>1</v>
      </c>
      <c r="B76" s="2" t="s">
        <v>27</v>
      </c>
      <c r="C76" s="4">
        <v>44656</v>
      </c>
      <c r="D76" s="3">
        <f t="shared" ref="D76:D84" si="4">G76-E76-F76</f>
        <v>1157</v>
      </c>
      <c r="E76" s="3">
        <f t="shared" ref="E76:E84" si="5">G76*0.11</f>
        <v>143</v>
      </c>
      <c r="F76" s="3">
        <v>0</v>
      </c>
      <c r="G76" s="9">
        <v>1300</v>
      </c>
      <c r="H76" s="11"/>
    </row>
    <row r="77" spans="1:8" x14ac:dyDescent="0.25">
      <c r="A77" s="6">
        <v>1</v>
      </c>
      <c r="B77" s="2" t="s">
        <v>33</v>
      </c>
      <c r="C77" s="4">
        <v>44659</v>
      </c>
      <c r="D77" s="3">
        <f t="shared" si="4"/>
        <v>1299.9963</v>
      </c>
      <c r="E77" s="3">
        <f t="shared" si="5"/>
        <v>160.6737</v>
      </c>
      <c r="F77" s="3">
        <v>0</v>
      </c>
      <c r="G77" s="9">
        <v>1460.67</v>
      </c>
      <c r="H77" s="11"/>
    </row>
    <row r="78" spans="1:8" x14ac:dyDescent="0.25">
      <c r="A78" s="6">
        <v>1</v>
      </c>
      <c r="B78" s="2" t="s">
        <v>33</v>
      </c>
      <c r="C78" s="4">
        <v>44662</v>
      </c>
      <c r="D78" s="3">
        <f t="shared" si="4"/>
        <v>1299.9963</v>
      </c>
      <c r="E78" s="3">
        <f t="shared" si="5"/>
        <v>160.6737</v>
      </c>
      <c r="F78" s="3">
        <v>0</v>
      </c>
      <c r="G78" s="9">
        <v>1460.67</v>
      </c>
      <c r="H78" s="11"/>
    </row>
    <row r="79" spans="1:8" x14ac:dyDescent="0.25">
      <c r="A79" s="6">
        <v>1</v>
      </c>
      <c r="B79" s="2" t="s">
        <v>25</v>
      </c>
      <c r="C79" s="4">
        <v>44662</v>
      </c>
      <c r="D79" s="3">
        <f t="shared" si="4"/>
        <v>1299.9963</v>
      </c>
      <c r="E79" s="3">
        <f t="shared" si="5"/>
        <v>160.6737</v>
      </c>
      <c r="F79" s="3">
        <v>0</v>
      </c>
      <c r="G79" s="9">
        <v>1460.67</v>
      </c>
      <c r="H79" s="11"/>
    </row>
    <row r="80" spans="1:8" x14ac:dyDescent="0.25">
      <c r="A80" s="6">
        <v>1</v>
      </c>
      <c r="B80" s="2" t="s">
        <v>26</v>
      </c>
      <c r="C80" s="4">
        <v>44662</v>
      </c>
      <c r="D80" s="3">
        <f t="shared" si="4"/>
        <v>1299.9963</v>
      </c>
      <c r="E80" s="3">
        <f t="shared" si="5"/>
        <v>160.6737</v>
      </c>
      <c r="F80" s="3">
        <v>0</v>
      </c>
      <c r="G80" s="9">
        <v>1460.67</v>
      </c>
      <c r="H80" s="11"/>
    </row>
    <row r="81" spans="1:8" x14ac:dyDescent="0.25">
      <c r="A81" s="6">
        <v>1</v>
      </c>
      <c r="B81" s="2" t="s">
        <v>21</v>
      </c>
      <c r="C81" s="4">
        <v>44663</v>
      </c>
      <c r="D81" s="3">
        <f t="shared" si="4"/>
        <v>1299.9963</v>
      </c>
      <c r="E81" s="3">
        <f t="shared" si="5"/>
        <v>160.6737</v>
      </c>
      <c r="F81" s="3">
        <v>0</v>
      </c>
      <c r="G81" s="9">
        <v>1460.67</v>
      </c>
      <c r="H81" s="11"/>
    </row>
    <row r="82" spans="1:8" x14ac:dyDescent="0.25">
      <c r="A82" s="6">
        <v>1</v>
      </c>
      <c r="B82" s="2" t="s">
        <v>20</v>
      </c>
      <c r="C82" s="4">
        <v>44663</v>
      </c>
      <c r="D82" s="3">
        <f t="shared" si="4"/>
        <v>1299.9963</v>
      </c>
      <c r="E82" s="3">
        <f t="shared" si="5"/>
        <v>160.6737</v>
      </c>
      <c r="F82" s="3">
        <v>0</v>
      </c>
      <c r="G82" s="9">
        <v>1460.67</v>
      </c>
      <c r="H82" s="11"/>
    </row>
    <row r="83" spans="1:8" x14ac:dyDescent="0.25">
      <c r="A83" s="6"/>
      <c r="B83" s="2"/>
      <c r="C83" s="2"/>
      <c r="D83" s="3">
        <f t="shared" si="4"/>
        <v>0</v>
      </c>
      <c r="E83" s="3">
        <f t="shared" si="5"/>
        <v>0</v>
      </c>
      <c r="F83" s="3">
        <v>0</v>
      </c>
      <c r="G83" s="9"/>
      <c r="H83" s="11"/>
    </row>
    <row r="84" spans="1:8" x14ac:dyDescent="0.25">
      <c r="A84" s="6"/>
      <c r="B84" s="2"/>
      <c r="C84" s="2"/>
      <c r="D84" s="3">
        <f t="shared" si="4"/>
        <v>0</v>
      </c>
      <c r="E84" s="3">
        <f t="shared" si="5"/>
        <v>0</v>
      </c>
      <c r="F84" s="3">
        <v>0</v>
      </c>
      <c r="G84" s="9"/>
      <c r="H84" s="11"/>
    </row>
    <row r="85" spans="1:8" x14ac:dyDescent="0.25">
      <c r="A85" s="7" t="s">
        <v>45</v>
      </c>
      <c r="B85" s="8"/>
      <c r="C85" s="2"/>
      <c r="D85" s="3">
        <f>SUM(D75:D84)</f>
        <v>10113.977800000001</v>
      </c>
      <c r="E85" s="3">
        <f>SUM(E75:E84)</f>
        <v>1250.0422000000001</v>
      </c>
      <c r="F85" s="3">
        <f>SUM(F75:F84)</f>
        <v>0</v>
      </c>
      <c r="G85" s="9">
        <f>SUM(G75:H84)</f>
        <v>11364.02</v>
      </c>
      <c r="H85" s="11"/>
    </row>
    <row r="87" spans="1:8" x14ac:dyDescent="0.25">
      <c r="A87" s="2" t="s">
        <v>10</v>
      </c>
      <c r="B87" s="5">
        <f>G85*0.2</f>
        <v>2272.8040000000001</v>
      </c>
    </row>
    <row r="89" spans="1:8" x14ac:dyDescent="0.25">
      <c r="A89" s="7" t="s">
        <v>16</v>
      </c>
      <c r="B89" s="17"/>
      <c r="C89" s="17"/>
      <c r="D89" s="17"/>
      <c r="E89" s="17"/>
      <c r="F89" s="17"/>
      <c r="G89" s="17"/>
      <c r="H89" s="8"/>
    </row>
    <row r="90" spans="1:8" x14ac:dyDescent="0.25">
      <c r="A90" s="7" t="s">
        <v>1</v>
      </c>
      <c r="B90" s="8"/>
      <c r="C90" s="7" t="s">
        <v>8</v>
      </c>
      <c r="D90" s="8"/>
      <c r="E90" s="7" t="s">
        <v>9</v>
      </c>
      <c r="F90" s="17"/>
      <c r="G90" s="17"/>
      <c r="H90" s="8"/>
    </row>
    <row r="91" spans="1:8" x14ac:dyDescent="0.25">
      <c r="A91" s="7" t="s">
        <v>12</v>
      </c>
      <c r="B91" s="8"/>
      <c r="C91" s="15"/>
      <c r="D91" s="16"/>
      <c r="E91" s="9"/>
      <c r="F91" s="10"/>
      <c r="G91" s="10"/>
      <c r="H91" s="11"/>
    </row>
    <row r="92" spans="1:8" x14ac:dyDescent="0.25">
      <c r="A92" s="7" t="s">
        <v>11</v>
      </c>
      <c r="B92" s="8"/>
      <c r="C92" s="15"/>
      <c r="D92" s="16"/>
      <c r="E92" s="9">
        <f>F85</f>
        <v>0</v>
      </c>
      <c r="F92" s="10"/>
      <c r="G92" s="10"/>
      <c r="H92" s="11"/>
    </row>
    <row r="93" spans="1:8" x14ac:dyDescent="0.25">
      <c r="A93" s="7" t="s">
        <v>30</v>
      </c>
      <c r="B93" s="8"/>
      <c r="C93" s="7"/>
      <c r="D93" s="8"/>
      <c r="E93" s="9">
        <v>3169.63</v>
      </c>
      <c r="F93" s="10"/>
      <c r="G93" s="10"/>
      <c r="H93" s="11"/>
    </row>
    <row r="94" spans="1:8" x14ac:dyDescent="0.25">
      <c r="A94" s="7"/>
      <c r="B94" s="8"/>
      <c r="C94" s="7"/>
      <c r="D94" s="8"/>
      <c r="E94" s="9"/>
      <c r="F94" s="10"/>
      <c r="G94" s="10"/>
      <c r="H94" s="11"/>
    </row>
    <row r="95" spans="1:8" x14ac:dyDescent="0.25">
      <c r="A95" s="7"/>
      <c r="B95" s="8"/>
      <c r="C95" s="7"/>
      <c r="D95" s="8"/>
      <c r="E95" s="9">
        <v>0</v>
      </c>
      <c r="F95" s="10"/>
      <c r="G95" s="10"/>
      <c r="H95" s="11"/>
    </row>
    <row r="96" spans="1:8" x14ac:dyDescent="0.25">
      <c r="A96" s="7"/>
      <c r="B96" s="8"/>
      <c r="C96" s="7"/>
      <c r="D96" s="8"/>
      <c r="E96" s="9">
        <v>0</v>
      </c>
      <c r="F96" s="10"/>
      <c r="G96" s="10"/>
      <c r="H96" s="11"/>
    </row>
    <row r="97" spans="1:8" x14ac:dyDescent="0.25">
      <c r="A97" s="7" t="s">
        <v>9</v>
      </c>
      <c r="B97" s="8"/>
      <c r="C97" s="7"/>
      <c r="D97" s="8"/>
      <c r="E97" s="12">
        <f>SUM(E91:H96)</f>
        <v>3169.63</v>
      </c>
      <c r="F97" s="13"/>
      <c r="G97" s="13"/>
      <c r="H97" s="14"/>
    </row>
    <row r="100" spans="1:8" x14ac:dyDescent="0.25">
      <c r="A100" s="2" t="s">
        <v>13</v>
      </c>
      <c r="B100" s="3">
        <f>B68</f>
        <v>162619.93</v>
      </c>
    </row>
    <row r="101" spans="1:8" x14ac:dyDescent="0.25">
      <c r="A101" s="2" t="s">
        <v>14</v>
      </c>
      <c r="B101" s="5">
        <v>13283.63</v>
      </c>
    </row>
    <row r="102" spans="1:8" x14ac:dyDescent="0.25">
      <c r="A102" s="2" t="s">
        <v>15</v>
      </c>
      <c r="B102" s="5">
        <f>B100-B101</f>
        <v>149336.29999999999</v>
      </c>
    </row>
    <row r="105" spans="1:8" x14ac:dyDescent="0.25">
      <c r="A105" s="7" t="s">
        <v>28</v>
      </c>
      <c r="B105" s="17"/>
      <c r="C105" s="17"/>
      <c r="D105" s="17"/>
      <c r="E105" s="17"/>
      <c r="F105" s="17"/>
      <c r="G105" s="17"/>
      <c r="H105" s="8"/>
    </row>
    <row r="107" spans="1:8" x14ac:dyDescent="0.25">
      <c r="A107" s="7" t="s">
        <v>0</v>
      </c>
      <c r="B107" s="17"/>
      <c r="C107" s="17"/>
      <c r="D107" s="17"/>
      <c r="E107" s="17"/>
      <c r="F107" s="17"/>
      <c r="G107" s="17"/>
      <c r="H107" s="8"/>
    </row>
    <row r="108" spans="1:8" x14ac:dyDescent="0.25">
      <c r="A108" s="2" t="s">
        <v>22</v>
      </c>
      <c r="B108" s="2" t="s">
        <v>2</v>
      </c>
      <c r="C108" s="2" t="s">
        <v>3</v>
      </c>
      <c r="D108" s="2" t="s">
        <v>7</v>
      </c>
      <c r="E108" s="2" t="s">
        <v>4</v>
      </c>
      <c r="F108" s="2" t="s">
        <v>6</v>
      </c>
      <c r="G108" s="7" t="s">
        <v>5</v>
      </c>
      <c r="H108" s="8"/>
    </row>
    <row r="109" spans="1:8" x14ac:dyDescent="0.25">
      <c r="A109" s="2">
        <v>1</v>
      </c>
      <c r="B109" s="2" t="s">
        <v>21</v>
      </c>
      <c r="C109" s="4">
        <v>44690</v>
      </c>
      <c r="D109" s="3">
        <v>1300</v>
      </c>
      <c r="E109" s="3">
        <v>160.66999999999999</v>
      </c>
      <c r="F109" s="3">
        <v>0</v>
      </c>
      <c r="G109" s="9">
        <v>1460.67</v>
      </c>
      <c r="H109" s="11"/>
    </row>
    <row r="110" spans="1:8" x14ac:dyDescent="0.25">
      <c r="A110" s="2">
        <v>1</v>
      </c>
      <c r="B110" s="2" t="s">
        <v>31</v>
      </c>
      <c r="C110" s="4">
        <v>44690</v>
      </c>
      <c r="D110" s="3">
        <v>1300</v>
      </c>
      <c r="E110" s="3">
        <v>160.66999999999999</v>
      </c>
      <c r="F110" s="3"/>
      <c r="G110" s="9">
        <v>1460.67</v>
      </c>
      <c r="H110" s="11"/>
    </row>
    <row r="111" spans="1:8" x14ac:dyDescent="0.25">
      <c r="A111" s="2">
        <v>1</v>
      </c>
      <c r="B111" s="2" t="s">
        <v>24</v>
      </c>
      <c r="C111" s="4">
        <v>44690</v>
      </c>
      <c r="D111" s="3">
        <v>1443</v>
      </c>
      <c r="E111" s="3">
        <v>178.34</v>
      </c>
      <c r="F111" s="3">
        <v>0</v>
      </c>
      <c r="G111" s="9">
        <v>1621.34</v>
      </c>
      <c r="H111" s="11"/>
    </row>
    <row r="112" spans="1:8" x14ac:dyDescent="0.25">
      <c r="A112" s="2">
        <v>1</v>
      </c>
      <c r="B112" s="2" t="s">
        <v>20</v>
      </c>
      <c r="C112" s="4">
        <v>44690</v>
      </c>
      <c r="D112" s="3">
        <v>1300</v>
      </c>
      <c r="E112" s="3">
        <v>160.66999999999999</v>
      </c>
      <c r="F112" s="3"/>
      <c r="G112" s="9">
        <v>1460.67</v>
      </c>
      <c r="H112" s="11"/>
    </row>
    <row r="113" spans="1:8" x14ac:dyDescent="0.25">
      <c r="A113" s="2">
        <v>1</v>
      </c>
      <c r="B113" s="2" t="s">
        <v>25</v>
      </c>
      <c r="C113" s="4">
        <v>44690</v>
      </c>
      <c r="D113" s="3">
        <v>1300</v>
      </c>
      <c r="E113" s="3">
        <v>160.66999999999999</v>
      </c>
      <c r="F113" s="3"/>
      <c r="G113" s="9">
        <v>1460.67</v>
      </c>
      <c r="H113" s="11"/>
    </row>
    <row r="114" spans="1:8" x14ac:dyDescent="0.25">
      <c r="A114" s="2">
        <v>1</v>
      </c>
      <c r="B114" s="2" t="s">
        <v>27</v>
      </c>
      <c r="C114" s="4">
        <v>44690</v>
      </c>
      <c r="D114" s="3">
        <v>1443</v>
      </c>
      <c r="E114" s="3">
        <v>178.34</v>
      </c>
      <c r="F114" s="3"/>
      <c r="G114" s="9">
        <v>1621.34</v>
      </c>
      <c r="H114" s="11"/>
    </row>
    <row r="115" spans="1:8" x14ac:dyDescent="0.25">
      <c r="A115" s="2">
        <v>1</v>
      </c>
      <c r="B115" s="2" t="s">
        <v>31</v>
      </c>
      <c r="C115" s="4">
        <v>44690</v>
      </c>
      <c r="D115" s="3">
        <v>1300</v>
      </c>
      <c r="E115" s="3">
        <v>160.66999999999999</v>
      </c>
      <c r="F115" s="3"/>
      <c r="G115" s="9">
        <v>1460.67</v>
      </c>
      <c r="H115" s="11"/>
    </row>
    <row r="116" spans="1:8" x14ac:dyDescent="0.25">
      <c r="A116" s="2"/>
      <c r="B116" s="2"/>
      <c r="C116" s="2"/>
      <c r="D116" s="3">
        <f t="shared" ref="D116:D118" si="6">G116-F116-E116</f>
        <v>0</v>
      </c>
      <c r="E116" s="3">
        <f t="shared" ref="E116:E118" si="7">G116*0.11</f>
        <v>0</v>
      </c>
      <c r="F116" s="3"/>
      <c r="G116" s="9"/>
      <c r="H116" s="11"/>
    </row>
    <row r="117" spans="1:8" x14ac:dyDescent="0.25">
      <c r="A117" s="2"/>
      <c r="B117" s="2"/>
      <c r="C117" s="2"/>
      <c r="D117" s="3">
        <f t="shared" si="6"/>
        <v>0</v>
      </c>
      <c r="E117" s="3">
        <f t="shared" si="7"/>
        <v>0</v>
      </c>
      <c r="F117" s="3"/>
      <c r="G117" s="9"/>
      <c r="H117" s="11"/>
    </row>
    <row r="118" spans="1:8" x14ac:dyDescent="0.25">
      <c r="A118" s="2"/>
      <c r="B118" s="2"/>
      <c r="C118" s="2"/>
      <c r="D118" s="3">
        <f t="shared" si="6"/>
        <v>0</v>
      </c>
      <c r="E118" s="3">
        <f t="shared" si="7"/>
        <v>0</v>
      </c>
      <c r="F118" s="3"/>
      <c r="G118" s="9"/>
      <c r="H118" s="11"/>
    </row>
    <row r="119" spans="1:8" x14ac:dyDescent="0.25">
      <c r="A119" s="7" t="s">
        <v>45</v>
      </c>
      <c r="B119" s="8"/>
      <c r="C119" s="2"/>
      <c r="D119" s="3">
        <f>SUM(D109:D118)</f>
        <v>9386</v>
      </c>
      <c r="E119" s="3">
        <f>SUM(E109:E118)</f>
        <v>1160.03</v>
      </c>
      <c r="F119" s="3">
        <f>SUM(F109:F118)</f>
        <v>0</v>
      </c>
      <c r="G119" s="9">
        <f>SUM(G109:H118)</f>
        <v>10546.03</v>
      </c>
      <c r="H119" s="11"/>
    </row>
    <row r="121" spans="1:8" x14ac:dyDescent="0.25">
      <c r="A121" s="2" t="s">
        <v>10</v>
      </c>
      <c r="B121" s="5">
        <f>G119*0.2</f>
        <v>2109.2060000000001</v>
      </c>
    </row>
    <row r="123" spans="1:8" x14ac:dyDescent="0.25">
      <c r="A123" s="7" t="s">
        <v>16</v>
      </c>
      <c r="B123" s="17"/>
      <c r="C123" s="17"/>
      <c r="D123" s="17"/>
      <c r="E123" s="17"/>
      <c r="F123" s="17"/>
      <c r="G123" s="17"/>
      <c r="H123" s="8"/>
    </row>
    <row r="124" spans="1:8" x14ac:dyDescent="0.25">
      <c r="A124" s="7" t="s">
        <v>1</v>
      </c>
      <c r="B124" s="8"/>
      <c r="C124" s="7" t="s">
        <v>8</v>
      </c>
      <c r="D124" s="8"/>
      <c r="E124" s="7" t="s">
        <v>9</v>
      </c>
      <c r="F124" s="17"/>
      <c r="G124" s="17"/>
      <c r="H124" s="8"/>
    </row>
    <row r="125" spans="1:8" x14ac:dyDescent="0.25">
      <c r="A125" s="7" t="s">
        <v>12</v>
      </c>
      <c r="B125" s="8"/>
      <c r="C125" s="15"/>
      <c r="D125" s="16"/>
      <c r="E125" s="12"/>
      <c r="F125" s="13"/>
      <c r="G125" s="13"/>
      <c r="H125" s="14"/>
    </row>
    <row r="126" spans="1:8" x14ac:dyDescent="0.25">
      <c r="A126" s="7" t="s">
        <v>34</v>
      </c>
      <c r="B126" s="8"/>
      <c r="C126" s="15"/>
      <c r="D126" s="16"/>
      <c r="E126" s="12">
        <f>F119</f>
        <v>0</v>
      </c>
      <c r="F126" s="13"/>
      <c r="G126" s="13"/>
      <c r="H126" s="14"/>
    </row>
    <row r="127" spans="1:8" x14ac:dyDescent="0.25">
      <c r="A127" s="7" t="s">
        <v>30</v>
      </c>
      <c r="B127" s="8"/>
      <c r="C127" s="15">
        <v>44701</v>
      </c>
      <c r="D127" s="16"/>
      <c r="E127" s="9">
        <v>3522.8</v>
      </c>
      <c r="F127" s="10"/>
      <c r="G127" s="10"/>
      <c r="H127" s="11"/>
    </row>
    <row r="128" spans="1:8" x14ac:dyDescent="0.25">
      <c r="A128" s="7"/>
      <c r="B128" s="8"/>
      <c r="C128" s="7"/>
      <c r="D128" s="8"/>
      <c r="E128" s="9"/>
      <c r="F128" s="10"/>
      <c r="G128" s="10"/>
      <c r="H128" s="11"/>
    </row>
    <row r="129" spans="1:8" x14ac:dyDescent="0.25">
      <c r="A129" s="7"/>
      <c r="B129" s="8"/>
      <c r="C129" s="7"/>
      <c r="D129" s="8"/>
      <c r="E129" s="9">
        <v>0</v>
      </c>
      <c r="F129" s="10"/>
      <c r="G129" s="10"/>
      <c r="H129" s="11"/>
    </row>
    <row r="130" spans="1:8" x14ac:dyDescent="0.25">
      <c r="A130" s="7"/>
      <c r="B130" s="8"/>
      <c r="C130" s="7"/>
      <c r="D130" s="8"/>
      <c r="E130" s="9">
        <v>0</v>
      </c>
      <c r="F130" s="10"/>
      <c r="G130" s="10"/>
      <c r="H130" s="11"/>
    </row>
    <row r="131" spans="1:8" x14ac:dyDescent="0.25">
      <c r="A131" s="7" t="s">
        <v>9</v>
      </c>
      <c r="B131" s="8"/>
      <c r="C131" s="7"/>
      <c r="D131" s="8"/>
      <c r="E131" s="12">
        <v>3522.8</v>
      </c>
      <c r="F131" s="13"/>
      <c r="G131" s="13"/>
      <c r="H131" s="14"/>
    </row>
    <row r="134" spans="1:8" x14ac:dyDescent="0.25">
      <c r="A134" s="2" t="s">
        <v>13</v>
      </c>
      <c r="B134" s="3">
        <v>149336.29999999999</v>
      </c>
    </row>
    <row r="135" spans="1:8" x14ac:dyDescent="0.25">
      <c r="A135" s="2" t="s">
        <v>14</v>
      </c>
      <c r="B135" s="5">
        <v>12908.8</v>
      </c>
    </row>
    <row r="136" spans="1:8" x14ac:dyDescent="0.25">
      <c r="A136" s="2" t="s">
        <v>15</v>
      </c>
      <c r="B136" s="5">
        <f>B134-B135</f>
        <v>136427.5</v>
      </c>
    </row>
    <row r="139" spans="1:8" x14ac:dyDescent="0.25">
      <c r="A139" s="7" t="s">
        <v>29</v>
      </c>
      <c r="B139" s="17"/>
      <c r="C139" s="17"/>
      <c r="D139" s="17"/>
      <c r="E139" s="17"/>
      <c r="F139" s="17"/>
      <c r="G139" s="17"/>
      <c r="H139" s="8"/>
    </row>
    <row r="141" spans="1:8" x14ac:dyDescent="0.25">
      <c r="A141" s="7" t="s">
        <v>0</v>
      </c>
      <c r="B141" s="17"/>
      <c r="C141" s="17"/>
      <c r="D141" s="17"/>
      <c r="E141" s="17"/>
      <c r="F141" s="17"/>
      <c r="G141" s="17"/>
      <c r="H141" s="8"/>
    </row>
    <row r="142" spans="1:8" x14ac:dyDescent="0.25">
      <c r="A142" s="2" t="s">
        <v>22</v>
      </c>
      <c r="B142" s="2" t="s">
        <v>2</v>
      </c>
      <c r="C142" s="2" t="s">
        <v>3</v>
      </c>
      <c r="D142" s="2" t="s">
        <v>7</v>
      </c>
      <c r="E142" s="2" t="s">
        <v>4</v>
      </c>
      <c r="F142" s="2" t="s">
        <v>6</v>
      </c>
      <c r="G142" s="7" t="s">
        <v>5</v>
      </c>
      <c r="H142" s="8"/>
    </row>
    <row r="143" spans="1:8" x14ac:dyDescent="0.25">
      <c r="A143" s="6">
        <v>1</v>
      </c>
      <c r="B143" s="2" t="s">
        <v>21</v>
      </c>
      <c r="C143" s="4">
        <v>44719</v>
      </c>
      <c r="D143" s="3">
        <f>G143-E143-F143</f>
        <v>1299.9963</v>
      </c>
      <c r="E143" s="3">
        <f>G143*0.11</f>
        <v>160.6737</v>
      </c>
      <c r="F143" s="3">
        <v>0</v>
      </c>
      <c r="G143" s="9">
        <v>1460.67</v>
      </c>
      <c r="H143" s="11"/>
    </row>
    <row r="144" spans="1:8" x14ac:dyDescent="0.25">
      <c r="A144" s="6">
        <v>1</v>
      </c>
      <c r="B144" s="2" t="s">
        <v>31</v>
      </c>
      <c r="C144" s="4">
        <v>44719</v>
      </c>
      <c r="D144" s="3">
        <f t="shared" ref="D144:D152" si="8">G144-E144-F144</f>
        <v>1299.9963</v>
      </c>
      <c r="E144" s="3">
        <f t="shared" ref="E144:E152" si="9">G144*0.11</f>
        <v>160.6737</v>
      </c>
      <c r="F144" s="3">
        <v>0</v>
      </c>
      <c r="G144" s="9">
        <v>1460.67</v>
      </c>
      <c r="H144" s="11"/>
    </row>
    <row r="145" spans="1:8" x14ac:dyDescent="0.25">
      <c r="A145" s="6">
        <v>1</v>
      </c>
      <c r="B145" s="2" t="s">
        <v>24</v>
      </c>
      <c r="C145" s="4">
        <v>44719</v>
      </c>
      <c r="D145" s="3">
        <f t="shared" si="8"/>
        <v>1299.9963</v>
      </c>
      <c r="E145" s="3">
        <f t="shared" si="9"/>
        <v>160.6737</v>
      </c>
      <c r="F145" s="3">
        <v>0</v>
      </c>
      <c r="G145" s="9">
        <v>1460.67</v>
      </c>
      <c r="H145" s="11"/>
    </row>
    <row r="146" spans="1:8" x14ac:dyDescent="0.25">
      <c r="A146" s="6">
        <v>1</v>
      </c>
      <c r="B146" s="2" t="s">
        <v>20</v>
      </c>
      <c r="C146" s="4">
        <v>44719</v>
      </c>
      <c r="D146" s="3">
        <f t="shared" si="8"/>
        <v>1299.9963</v>
      </c>
      <c r="E146" s="3">
        <f t="shared" si="9"/>
        <v>160.6737</v>
      </c>
      <c r="F146" s="3">
        <v>0</v>
      </c>
      <c r="G146" s="9">
        <v>1460.67</v>
      </c>
      <c r="H146" s="11"/>
    </row>
    <row r="147" spans="1:8" x14ac:dyDescent="0.25">
      <c r="A147" s="6">
        <v>1</v>
      </c>
      <c r="B147" s="2" t="s">
        <v>25</v>
      </c>
      <c r="C147" s="4">
        <v>44719</v>
      </c>
      <c r="D147" s="3">
        <f t="shared" si="8"/>
        <v>1299.9963</v>
      </c>
      <c r="E147" s="3">
        <f t="shared" si="9"/>
        <v>160.6737</v>
      </c>
      <c r="F147" s="3">
        <v>0</v>
      </c>
      <c r="G147" s="9">
        <v>1460.67</v>
      </c>
      <c r="H147" s="11"/>
    </row>
    <row r="148" spans="1:8" x14ac:dyDescent="0.25">
      <c r="A148" s="6">
        <v>1</v>
      </c>
      <c r="B148" s="2" t="s">
        <v>27</v>
      </c>
      <c r="C148" s="4">
        <v>44719</v>
      </c>
      <c r="D148" s="3">
        <f t="shared" si="8"/>
        <v>1299.9963</v>
      </c>
      <c r="E148" s="3">
        <f t="shared" si="9"/>
        <v>160.6737</v>
      </c>
      <c r="F148" s="3">
        <v>0</v>
      </c>
      <c r="G148" s="9">
        <v>1460.67</v>
      </c>
      <c r="H148" s="11"/>
    </row>
    <row r="149" spans="1:8" x14ac:dyDescent="0.25">
      <c r="A149" s="6">
        <v>1</v>
      </c>
      <c r="B149" s="2" t="s">
        <v>26</v>
      </c>
      <c r="C149" s="4">
        <v>44719</v>
      </c>
      <c r="D149" s="3">
        <f t="shared" si="8"/>
        <v>1299.9963</v>
      </c>
      <c r="E149" s="3">
        <f t="shared" si="9"/>
        <v>160.6737</v>
      </c>
      <c r="F149" s="3">
        <v>0</v>
      </c>
      <c r="G149" s="9">
        <v>1460.67</v>
      </c>
      <c r="H149" s="11"/>
    </row>
    <row r="150" spans="1:8" x14ac:dyDescent="0.25">
      <c r="A150" s="6">
        <v>1</v>
      </c>
      <c r="B150" s="2" t="s">
        <v>35</v>
      </c>
      <c r="C150" s="4">
        <v>44720</v>
      </c>
      <c r="D150" s="3">
        <f t="shared" si="8"/>
        <v>1299.9963</v>
      </c>
      <c r="E150" s="3">
        <f t="shared" si="9"/>
        <v>160.6737</v>
      </c>
      <c r="F150" s="3">
        <v>0</v>
      </c>
      <c r="G150" s="9">
        <v>1460.67</v>
      </c>
      <c r="H150" s="11"/>
    </row>
    <row r="151" spans="1:8" x14ac:dyDescent="0.25">
      <c r="A151" s="6"/>
      <c r="B151" s="2"/>
      <c r="C151" s="2"/>
      <c r="D151" s="3">
        <f t="shared" si="8"/>
        <v>0</v>
      </c>
      <c r="E151" s="3">
        <f t="shared" si="9"/>
        <v>0</v>
      </c>
      <c r="F151" s="3">
        <v>0</v>
      </c>
      <c r="G151" s="9"/>
      <c r="H151" s="11"/>
    </row>
    <row r="152" spans="1:8" x14ac:dyDescent="0.25">
      <c r="A152" s="6"/>
      <c r="B152" s="2"/>
      <c r="C152" s="2"/>
      <c r="D152" s="3">
        <f t="shared" si="8"/>
        <v>0</v>
      </c>
      <c r="E152" s="3">
        <f t="shared" si="9"/>
        <v>0</v>
      </c>
      <c r="F152" s="3">
        <v>0</v>
      </c>
      <c r="G152" s="9"/>
      <c r="H152" s="11"/>
    </row>
    <row r="153" spans="1:8" x14ac:dyDescent="0.25">
      <c r="A153" s="7" t="s">
        <v>45</v>
      </c>
      <c r="B153" s="8"/>
      <c r="C153" s="2"/>
      <c r="D153" s="3">
        <f>SUM(D143:D152)</f>
        <v>10399.9704</v>
      </c>
      <c r="E153" s="3">
        <f>SUM(E143:E152)</f>
        <v>1285.3896000000002</v>
      </c>
      <c r="F153" s="3">
        <f>SUM(F143:F152)</f>
        <v>0</v>
      </c>
      <c r="G153" s="9">
        <f>SUM(G143:H152)</f>
        <v>11685.36</v>
      </c>
      <c r="H153" s="11"/>
    </row>
    <row r="155" spans="1:8" x14ac:dyDescent="0.25">
      <c r="A155" s="2" t="s">
        <v>10</v>
      </c>
      <c r="B155" s="5">
        <f>G153*0.2</f>
        <v>2337.0720000000001</v>
      </c>
    </row>
    <row r="157" spans="1:8" x14ac:dyDescent="0.25">
      <c r="A157" s="7" t="s">
        <v>16</v>
      </c>
      <c r="B157" s="17"/>
      <c r="C157" s="17"/>
      <c r="D157" s="17"/>
      <c r="E157" s="17"/>
      <c r="F157" s="17"/>
      <c r="G157" s="17"/>
      <c r="H157" s="8"/>
    </row>
    <row r="158" spans="1:8" x14ac:dyDescent="0.25">
      <c r="A158" s="7" t="s">
        <v>1</v>
      </c>
      <c r="B158" s="8"/>
      <c r="C158" s="7" t="s">
        <v>8</v>
      </c>
      <c r="D158" s="8"/>
      <c r="E158" s="7" t="s">
        <v>9</v>
      </c>
      <c r="F158" s="17"/>
      <c r="G158" s="17"/>
      <c r="H158" s="8"/>
    </row>
    <row r="159" spans="1:8" x14ac:dyDescent="0.25">
      <c r="A159" s="7" t="s">
        <v>12</v>
      </c>
      <c r="B159" s="8"/>
      <c r="C159" s="15"/>
      <c r="D159" s="16"/>
      <c r="E159" s="9"/>
      <c r="F159" s="10"/>
      <c r="G159" s="10"/>
      <c r="H159" s="11"/>
    </row>
    <row r="160" spans="1:8" x14ac:dyDescent="0.25">
      <c r="A160" s="7" t="s">
        <v>11</v>
      </c>
      <c r="B160" s="8"/>
      <c r="C160" s="15"/>
      <c r="D160" s="16"/>
      <c r="E160" s="9">
        <f>F153</f>
        <v>0</v>
      </c>
      <c r="F160" s="10"/>
      <c r="G160" s="10"/>
      <c r="H160" s="11"/>
    </row>
    <row r="161" spans="1:8" x14ac:dyDescent="0.25">
      <c r="A161" s="7" t="s">
        <v>30</v>
      </c>
      <c r="B161" s="8"/>
      <c r="C161" s="7"/>
      <c r="D161" s="8"/>
      <c r="E161" s="9">
        <v>3269.26</v>
      </c>
      <c r="F161" s="10"/>
      <c r="G161" s="10"/>
      <c r="H161" s="11"/>
    </row>
    <row r="162" spans="1:8" x14ac:dyDescent="0.25">
      <c r="A162" s="7"/>
      <c r="B162" s="8"/>
      <c r="C162" s="7"/>
      <c r="D162" s="8"/>
      <c r="E162" s="9"/>
      <c r="F162" s="10"/>
      <c r="G162" s="10"/>
      <c r="H162" s="11"/>
    </row>
    <row r="163" spans="1:8" x14ac:dyDescent="0.25">
      <c r="A163" s="7"/>
      <c r="B163" s="8"/>
      <c r="C163" s="7"/>
      <c r="D163" s="8"/>
      <c r="E163" s="9">
        <v>0</v>
      </c>
      <c r="F163" s="10"/>
      <c r="G163" s="10"/>
      <c r="H163" s="11"/>
    </row>
    <row r="164" spans="1:8" x14ac:dyDescent="0.25">
      <c r="A164" s="7"/>
      <c r="B164" s="8"/>
      <c r="C164" s="7"/>
      <c r="D164" s="8"/>
      <c r="E164" s="9">
        <v>0</v>
      </c>
      <c r="F164" s="10"/>
      <c r="G164" s="10"/>
      <c r="H164" s="11"/>
    </row>
    <row r="165" spans="1:8" x14ac:dyDescent="0.25">
      <c r="A165" s="7" t="s">
        <v>9</v>
      </c>
      <c r="B165" s="8"/>
      <c r="C165" s="7"/>
      <c r="D165" s="8"/>
      <c r="E165" s="12">
        <f>SUM(E159:H164)</f>
        <v>3269.26</v>
      </c>
      <c r="F165" s="13"/>
      <c r="G165" s="13"/>
      <c r="H165" s="14"/>
    </row>
    <row r="168" spans="1:8" x14ac:dyDescent="0.25">
      <c r="A168" s="2" t="s">
        <v>13</v>
      </c>
      <c r="B168" s="3">
        <f>B136</f>
        <v>136427.5</v>
      </c>
    </row>
    <row r="169" spans="1:8" x14ac:dyDescent="0.25">
      <c r="A169" s="2" t="s">
        <v>14</v>
      </c>
      <c r="B169" s="5">
        <v>13669.26</v>
      </c>
    </row>
    <row r="170" spans="1:8" x14ac:dyDescent="0.25">
      <c r="A170" s="2" t="s">
        <v>15</v>
      </c>
      <c r="B170" s="5">
        <f>B168-B169</f>
        <v>122758.24</v>
      </c>
    </row>
    <row r="173" spans="1:8" x14ac:dyDescent="0.25">
      <c r="A173" s="7" t="s">
        <v>36</v>
      </c>
      <c r="B173" s="17"/>
      <c r="C173" s="17"/>
      <c r="D173" s="17"/>
      <c r="E173" s="17"/>
      <c r="F173" s="17"/>
      <c r="G173" s="17"/>
      <c r="H173" s="8"/>
    </row>
    <row r="175" spans="1:8" x14ac:dyDescent="0.25">
      <c r="A175" s="7" t="s">
        <v>0</v>
      </c>
      <c r="B175" s="17"/>
      <c r="C175" s="17"/>
      <c r="D175" s="17"/>
      <c r="E175" s="17"/>
      <c r="F175" s="17"/>
      <c r="G175" s="17"/>
      <c r="H175" s="8"/>
    </row>
    <row r="176" spans="1:8" x14ac:dyDescent="0.25">
      <c r="A176" s="2" t="s">
        <v>22</v>
      </c>
      <c r="B176" s="2" t="s">
        <v>2</v>
      </c>
      <c r="C176" s="2" t="s">
        <v>3</v>
      </c>
      <c r="D176" s="2" t="s">
        <v>7</v>
      </c>
      <c r="E176" s="2" t="s">
        <v>4</v>
      </c>
      <c r="F176" s="2" t="s">
        <v>6</v>
      </c>
      <c r="G176" s="7" t="s">
        <v>5</v>
      </c>
      <c r="H176" s="8"/>
    </row>
    <row r="177" spans="1:8" x14ac:dyDescent="0.25">
      <c r="A177" s="2">
        <v>1</v>
      </c>
      <c r="B177" s="2" t="s">
        <v>21</v>
      </c>
      <c r="C177" s="4">
        <v>44747</v>
      </c>
      <c r="D177" s="3">
        <v>1300</v>
      </c>
      <c r="E177" s="3">
        <v>160.66999999999999</v>
      </c>
      <c r="F177" s="3">
        <v>0</v>
      </c>
      <c r="G177" s="9">
        <v>1460.67</v>
      </c>
      <c r="H177" s="11"/>
    </row>
    <row r="178" spans="1:8" x14ac:dyDescent="0.25">
      <c r="A178" s="2">
        <v>1</v>
      </c>
      <c r="B178" s="2" t="s">
        <v>31</v>
      </c>
      <c r="C178" s="4">
        <v>44747</v>
      </c>
      <c r="D178" s="3">
        <v>1300</v>
      </c>
      <c r="E178" s="3">
        <v>160.66999999999999</v>
      </c>
      <c r="F178" s="3"/>
      <c r="G178" s="9">
        <v>1460.67</v>
      </c>
      <c r="H178" s="11"/>
    </row>
    <row r="179" spans="1:8" x14ac:dyDescent="0.25">
      <c r="A179" s="2">
        <v>1</v>
      </c>
      <c r="B179" s="2" t="s">
        <v>24</v>
      </c>
      <c r="C179" s="4">
        <v>44747</v>
      </c>
      <c r="D179" s="3">
        <v>1300</v>
      </c>
      <c r="E179" s="3">
        <v>160.66999999999999</v>
      </c>
      <c r="F179" s="3">
        <v>0</v>
      </c>
      <c r="G179" s="9">
        <v>1460.67</v>
      </c>
      <c r="H179" s="11"/>
    </row>
    <row r="180" spans="1:8" x14ac:dyDescent="0.25">
      <c r="A180" s="2">
        <v>1</v>
      </c>
      <c r="B180" s="2" t="s">
        <v>20</v>
      </c>
      <c r="C180" s="4">
        <v>44747</v>
      </c>
      <c r="D180" s="3">
        <v>1300</v>
      </c>
      <c r="E180" s="3">
        <v>160.66999999999999</v>
      </c>
      <c r="F180" s="3"/>
      <c r="G180" s="9">
        <v>1460.67</v>
      </c>
      <c r="H180" s="11"/>
    </row>
    <row r="181" spans="1:8" x14ac:dyDescent="0.25">
      <c r="A181" s="2">
        <v>1</v>
      </c>
      <c r="B181" s="2" t="s">
        <v>25</v>
      </c>
      <c r="C181" s="4">
        <v>44747</v>
      </c>
      <c r="D181" s="3">
        <v>1300</v>
      </c>
      <c r="E181" s="3">
        <v>160.66999999999999</v>
      </c>
      <c r="F181" s="3"/>
      <c r="G181" s="9">
        <v>1460.67</v>
      </c>
      <c r="H181" s="11"/>
    </row>
    <row r="182" spans="1:8" x14ac:dyDescent="0.25">
      <c r="A182" s="2">
        <v>1</v>
      </c>
      <c r="B182" s="2" t="s">
        <v>27</v>
      </c>
      <c r="C182" s="4">
        <v>44747</v>
      </c>
      <c r="D182" s="3">
        <v>1300</v>
      </c>
      <c r="E182" s="3">
        <v>160.66999999999999</v>
      </c>
      <c r="F182" s="3"/>
      <c r="G182" s="9">
        <v>1460.67</v>
      </c>
      <c r="H182" s="11"/>
    </row>
    <row r="183" spans="1:8" x14ac:dyDescent="0.25">
      <c r="A183" s="2">
        <v>1</v>
      </c>
      <c r="B183" s="2" t="s">
        <v>26</v>
      </c>
      <c r="C183" s="4">
        <v>44747</v>
      </c>
      <c r="D183" s="3">
        <v>1300</v>
      </c>
      <c r="E183" s="3">
        <v>160.66999999999999</v>
      </c>
      <c r="F183" s="3"/>
      <c r="G183" s="9">
        <v>1460.67</v>
      </c>
      <c r="H183" s="11"/>
    </row>
    <row r="184" spans="1:8" x14ac:dyDescent="0.25">
      <c r="A184" s="2">
        <v>1</v>
      </c>
      <c r="B184" s="2" t="s">
        <v>31</v>
      </c>
      <c r="C184" s="4">
        <v>44748</v>
      </c>
      <c r="D184" s="3">
        <f t="shared" ref="D184:D186" si="10">G184-F184-E184</f>
        <v>1299.9963</v>
      </c>
      <c r="E184" s="3">
        <f t="shared" ref="E184:E186" si="11">G184*0.11</f>
        <v>160.6737</v>
      </c>
      <c r="F184" s="3"/>
      <c r="G184" s="9">
        <v>1460.67</v>
      </c>
      <c r="H184" s="11"/>
    </row>
    <row r="185" spans="1:8" x14ac:dyDescent="0.25">
      <c r="A185" s="2"/>
      <c r="B185" s="2"/>
      <c r="C185" s="2"/>
      <c r="D185" s="3">
        <f t="shared" si="10"/>
        <v>0</v>
      </c>
      <c r="E185" s="3">
        <f t="shared" si="11"/>
        <v>0</v>
      </c>
      <c r="F185" s="3"/>
      <c r="G185" s="9"/>
      <c r="H185" s="11"/>
    </row>
    <row r="186" spans="1:8" x14ac:dyDescent="0.25">
      <c r="A186" s="2"/>
      <c r="B186" s="2"/>
      <c r="C186" s="2"/>
      <c r="D186" s="3">
        <f t="shared" si="10"/>
        <v>0</v>
      </c>
      <c r="E186" s="3">
        <f t="shared" si="11"/>
        <v>0</v>
      </c>
      <c r="F186" s="3"/>
      <c r="G186" s="9"/>
      <c r="H186" s="11"/>
    </row>
    <row r="187" spans="1:8" x14ac:dyDescent="0.25">
      <c r="A187" s="7" t="s">
        <v>45</v>
      </c>
      <c r="B187" s="8"/>
      <c r="C187" s="2"/>
      <c r="D187" s="3">
        <f>SUM(D177:D186)</f>
        <v>10399.996300000001</v>
      </c>
      <c r="E187" s="3">
        <f>SUM(E177:E186)</f>
        <v>1285.3636999999999</v>
      </c>
      <c r="F187" s="3">
        <f>SUM(F177:F186)</f>
        <v>0</v>
      </c>
      <c r="G187" s="9">
        <f>SUM(G177:H186)</f>
        <v>11685.36</v>
      </c>
      <c r="H187" s="11"/>
    </row>
    <row r="189" spans="1:8" x14ac:dyDescent="0.25">
      <c r="A189" s="2" t="s">
        <v>10</v>
      </c>
      <c r="B189" s="5">
        <f>G187*0.2</f>
        <v>2337.0720000000001</v>
      </c>
    </row>
    <row r="191" spans="1:8" x14ac:dyDescent="0.25">
      <c r="A191" s="7" t="s">
        <v>16</v>
      </c>
      <c r="B191" s="17"/>
      <c r="C191" s="17"/>
      <c r="D191" s="17"/>
      <c r="E191" s="17"/>
      <c r="F191" s="17"/>
      <c r="G191" s="17"/>
      <c r="H191" s="8"/>
    </row>
    <row r="192" spans="1:8" x14ac:dyDescent="0.25">
      <c r="A192" s="7" t="s">
        <v>1</v>
      </c>
      <c r="B192" s="8"/>
      <c r="C192" s="7" t="s">
        <v>8</v>
      </c>
      <c r="D192" s="8"/>
      <c r="E192" s="7" t="s">
        <v>9</v>
      </c>
      <c r="F192" s="17"/>
      <c r="G192" s="17"/>
      <c r="H192" s="8"/>
    </row>
    <row r="193" spans="1:8" x14ac:dyDescent="0.25">
      <c r="A193" s="7" t="s">
        <v>12</v>
      </c>
      <c r="B193" s="8"/>
      <c r="C193" s="15"/>
      <c r="D193" s="16"/>
      <c r="E193" s="12"/>
      <c r="F193" s="13"/>
      <c r="G193" s="13"/>
      <c r="H193" s="14"/>
    </row>
    <row r="194" spans="1:8" x14ac:dyDescent="0.25">
      <c r="A194" s="7" t="s">
        <v>37</v>
      </c>
      <c r="B194" s="8"/>
      <c r="C194" s="15"/>
      <c r="D194" s="16"/>
      <c r="E194" s="12">
        <f>F187</f>
        <v>0</v>
      </c>
      <c r="F194" s="13"/>
      <c r="G194" s="13"/>
      <c r="H194" s="14"/>
    </row>
    <row r="195" spans="1:8" x14ac:dyDescent="0.25">
      <c r="A195" s="7" t="s">
        <v>30</v>
      </c>
      <c r="B195" s="8"/>
      <c r="C195" s="15">
        <v>44762</v>
      </c>
      <c r="D195" s="16"/>
      <c r="E195" s="9">
        <v>3622.43</v>
      </c>
      <c r="F195" s="10"/>
      <c r="G195" s="10"/>
      <c r="H195" s="11"/>
    </row>
    <row r="196" spans="1:8" x14ac:dyDescent="0.25">
      <c r="A196" s="7"/>
      <c r="B196" s="8"/>
      <c r="C196" s="7"/>
      <c r="D196" s="8"/>
      <c r="E196" s="9"/>
      <c r="F196" s="10"/>
      <c r="G196" s="10"/>
      <c r="H196" s="11"/>
    </row>
    <row r="197" spans="1:8" x14ac:dyDescent="0.25">
      <c r="A197" s="7"/>
      <c r="B197" s="8"/>
      <c r="C197" s="7"/>
      <c r="D197" s="8"/>
      <c r="E197" s="9">
        <v>0</v>
      </c>
      <c r="F197" s="10"/>
      <c r="G197" s="10"/>
      <c r="H197" s="11"/>
    </row>
    <row r="198" spans="1:8" x14ac:dyDescent="0.25">
      <c r="A198" s="7"/>
      <c r="B198" s="8"/>
      <c r="C198" s="7"/>
      <c r="D198" s="8"/>
      <c r="E198" s="9">
        <v>0</v>
      </c>
      <c r="F198" s="10"/>
      <c r="G198" s="10"/>
      <c r="H198" s="11"/>
    </row>
    <row r="199" spans="1:8" x14ac:dyDescent="0.25">
      <c r="A199" s="7" t="s">
        <v>9</v>
      </c>
      <c r="B199" s="8"/>
      <c r="C199" s="7"/>
      <c r="D199" s="8"/>
      <c r="E199" s="12">
        <v>3622.43</v>
      </c>
      <c r="F199" s="13"/>
      <c r="G199" s="13"/>
      <c r="H199" s="14"/>
    </row>
    <row r="202" spans="1:8" x14ac:dyDescent="0.25">
      <c r="A202" s="2" t="s">
        <v>13</v>
      </c>
      <c r="B202" s="3">
        <v>122758.24</v>
      </c>
    </row>
    <row r="203" spans="1:8" x14ac:dyDescent="0.25">
      <c r="A203" s="2" t="s">
        <v>14</v>
      </c>
      <c r="B203" s="5">
        <f>D187+E199</f>
        <v>14022.426300000001</v>
      </c>
    </row>
    <row r="204" spans="1:8" x14ac:dyDescent="0.25">
      <c r="A204" s="2" t="s">
        <v>15</v>
      </c>
      <c r="B204" s="5">
        <f>B202-B203</f>
        <v>108735.8137</v>
      </c>
    </row>
    <row r="207" spans="1:8" x14ac:dyDescent="0.25">
      <c r="A207" s="7" t="s">
        <v>38</v>
      </c>
      <c r="B207" s="17"/>
      <c r="C207" s="17"/>
      <c r="D207" s="17"/>
      <c r="E207" s="17"/>
      <c r="F207" s="17"/>
      <c r="G207" s="17"/>
      <c r="H207" s="8"/>
    </row>
    <row r="209" spans="1:8" x14ac:dyDescent="0.25">
      <c r="A209" s="7" t="s">
        <v>0</v>
      </c>
      <c r="B209" s="17"/>
      <c r="C209" s="17"/>
      <c r="D209" s="17"/>
      <c r="E209" s="17"/>
      <c r="F209" s="17"/>
      <c r="G209" s="17"/>
      <c r="H209" s="8"/>
    </row>
    <row r="210" spans="1:8" x14ac:dyDescent="0.25">
      <c r="A210" s="2" t="s">
        <v>22</v>
      </c>
      <c r="B210" s="2" t="s">
        <v>2</v>
      </c>
      <c r="C210" s="2" t="s">
        <v>3</v>
      </c>
      <c r="D210" s="2" t="s">
        <v>7</v>
      </c>
      <c r="E210" s="2" t="s">
        <v>4</v>
      </c>
      <c r="F210" s="2" t="s">
        <v>6</v>
      </c>
      <c r="G210" s="7" t="s">
        <v>5</v>
      </c>
      <c r="H210" s="8"/>
    </row>
    <row r="211" spans="1:8" x14ac:dyDescent="0.25">
      <c r="A211" s="6">
        <v>1</v>
      </c>
      <c r="B211" s="2" t="s">
        <v>23</v>
      </c>
      <c r="C211" s="4">
        <v>44776</v>
      </c>
      <c r="D211" s="3">
        <f>G211-E211-F211</f>
        <v>1299.9963</v>
      </c>
      <c r="E211" s="3">
        <f>G211*0.11</f>
        <v>160.6737</v>
      </c>
      <c r="F211" s="3">
        <v>0</v>
      </c>
      <c r="G211" s="9">
        <v>1460.67</v>
      </c>
      <c r="H211" s="11"/>
    </row>
    <row r="212" spans="1:8" x14ac:dyDescent="0.25">
      <c r="A212" s="6">
        <v>1</v>
      </c>
      <c r="B212" s="2" t="s">
        <v>23</v>
      </c>
      <c r="C212" s="4">
        <v>44776</v>
      </c>
      <c r="D212" s="3">
        <f t="shared" ref="D212:D220" si="12">G212-E212-F212</f>
        <v>1299.9963</v>
      </c>
      <c r="E212" s="3">
        <f t="shared" ref="E212:E220" si="13">G212*0.11</f>
        <v>160.6737</v>
      </c>
      <c r="F212" s="3">
        <v>0</v>
      </c>
      <c r="G212" s="9">
        <v>1460.67</v>
      </c>
      <c r="H212" s="11"/>
    </row>
    <row r="213" spans="1:8" x14ac:dyDescent="0.25">
      <c r="A213" s="6">
        <v>1</v>
      </c>
      <c r="B213" s="2" t="s">
        <v>24</v>
      </c>
      <c r="C213" s="4">
        <v>44776</v>
      </c>
      <c r="D213" s="3">
        <f t="shared" si="12"/>
        <v>1299.9963</v>
      </c>
      <c r="E213" s="3">
        <f t="shared" si="13"/>
        <v>160.6737</v>
      </c>
      <c r="F213" s="3">
        <v>0</v>
      </c>
      <c r="G213" s="9">
        <v>1460.67</v>
      </c>
      <c r="H213" s="11"/>
    </row>
    <row r="214" spans="1:8" x14ac:dyDescent="0.25">
      <c r="A214" s="6">
        <v>1</v>
      </c>
      <c r="B214" s="2" t="s">
        <v>25</v>
      </c>
      <c r="C214" s="4">
        <v>44776</v>
      </c>
      <c r="D214" s="3">
        <f t="shared" si="12"/>
        <v>1299.9963</v>
      </c>
      <c r="E214" s="3">
        <f t="shared" si="13"/>
        <v>160.6737</v>
      </c>
      <c r="F214" s="3">
        <v>0</v>
      </c>
      <c r="G214" s="9">
        <v>1460.67</v>
      </c>
      <c r="H214" s="11"/>
    </row>
    <row r="215" spans="1:8" x14ac:dyDescent="0.25">
      <c r="A215" s="6">
        <v>1</v>
      </c>
      <c r="B215" s="2" t="s">
        <v>27</v>
      </c>
      <c r="C215" s="4">
        <v>44776</v>
      </c>
      <c r="D215" s="3">
        <f t="shared" si="12"/>
        <v>1299.9963</v>
      </c>
      <c r="E215" s="3">
        <f t="shared" si="13"/>
        <v>160.6737</v>
      </c>
      <c r="F215" s="3">
        <v>0</v>
      </c>
      <c r="G215" s="9">
        <v>1460.67</v>
      </c>
      <c r="H215" s="11"/>
    </row>
    <row r="216" spans="1:8" x14ac:dyDescent="0.25">
      <c r="A216" s="6">
        <v>1</v>
      </c>
      <c r="B216" s="2" t="s">
        <v>20</v>
      </c>
      <c r="C216" s="4">
        <v>44777</v>
      </c>
      <c r="D216" s="3">
        <f t="shared" si="12"/>
        <v>1299.9963</v>
      </c>
      <c r="E216" s="3">
        <f t="shared" si="13"/>
        <v>160.6737</v>
      </c>
      <c r="F216" s="3">
        <v>0</v>
      </c>
      <c r="G216" s="9">
        <v>1460.67</v>
      </c>
      <c r="H216" s="11"/>
    </row>
    <row r="217" spans="1:8" x14ac:dyDescent="0.25">
      <c r="A217" s="6">
        <v>1</v>
      </c>
      <c r="B217" s="2" t="s">
        <v>39</v>
      </c>
      <c r="C217" s="4">
        <v>44777</v>
      </c>
      <c r="D217" s="3">
        <f t="shared" si="12"/>
        <v>1699.9</v>
      </c>
      <c r="E217" s="3">
        <f t="shared" si="13"/>
        <v>210.1</v>
      </c>
      <c r="F217" s="3">
        <v>0</v>
      </c>
      <c r="G217" s="9">
        <v>1910</v>
      </c>
      <c r="H217" s="11"/>
    </row>
    <row r="218" spans="1:8" x14ac:dyDescent="0.25">
      <c r="A218" s="6">
        <v>1</v>
      </c>
      <c r="B218" s="2" t="s">
        <v>26</v>
      </c>
      <c r="C218" s="4">
        <v>44777</v>
      </c>
      <c r="D218" s="3">
        <f t="shared" si="12"/>
        <v>1299.9963</v>
      </c>
      <c r="E218" s="3">
        <f t="shared" si="13"/>
        <v>160.6737</v>
      </c>
      <c r="F218" s="3">
        <v>0</v>
      </c>
      <c r="G218" s="9">
        <v>1460.67</v>
      </c>
      <c r="H218" s="11"/>
    </row>
    <row r="219" spans="1:8" x14ac:dyDescent="0.25">
      <c r="A219" s="6"/>
      <c r="B219" s="2"/>
      <c r="C219" s="2"/>
      <c r="D219" s="3">
        <f t="shared" si="12"/>
        <v>0</v>
      </c>
      <c r="E219" s="3">
        <f t="shared" si="13"/>
        <v>0</v>
      </c>
      <c r="F219" s="3">
        <v>0</v>
      </c>
      <c r="G219" s="9"/>
      <c r="H219" s="11"/>
    </row>
    <row r="220" spans="1:8" x14ac:dyDescent="0.25">
      <c r="A220" s="6"/>
      <c r="B220" s="2"/>
      <c r="C220" s="2"/>
      <c r="D220" s="3">
        <f t="shared" si="12"/>
        <v>0</v>
      </c>
      <c r="E220" s="3">
        <f t="shared" si="13"/>
        <v>0</v>
      </c>
      <c r="F220" s="3">
        <v>0</v>
      </c>
      <c r="G220" s="9"/>
      <c r="H220" s="11"/>
    </row>
    <row r="221" spans="1:8" x14ac:dyDescent="0.25">
      <c r="A221" s="7" t="s">
        <v>45</v>
      </c>
      <c r="B221" s="8"/>
      <c r="C221" s="2"/>
      <c r="D221" s="3">
        <f>SUM(D211:D220)</f>
        <v>10799.874100000001</v>
      </c>
      <c r="E221" s="3">
        <f>SUM(E211:E220)</f>
        <v>1334.8159000000001</v>
      </c>
      <c r="F221" s="3">
        <f>SUM(F211:F220)</f>
        <v>0</v>
      </c>
      <c r="G221" s="9">
        <f>SUM(G211:H220)</f>
        <v>12134.69</v>
      </c>
      <c r="H221" s="11"/>
    </row>
    <row r="223" spans="1:8" x14ac:dyDescent="0.25">
      <c r="A223" s="2" t="s">
        <v>10</v>
      </c>
      <c r="B223" s="5">
        <f>G221*0.2</f>
        <v>2426.9380000000001</v>
      </c>
    </row>
    <row r="225" spans="1:8" x14ac:dyDescent="0.25">
      <c r="A225" s="7" t="s">
        <v>16</v>
      </c>
      <c r="B225" s="17"/>
      <c r="C225" s="17"/>
      <c r="D225" s="17"/>
      <c r="E225" s="17"/>
      <c r="F225" s="17"/>
      <c r="G225" s="17"/>
      <c r="H225" s="8"/>
    </row>
    <row r="226" spans="1:8" x14ac:dyDescent="0.25">
      <c r="A226" s="7" t="s">
        <v>1</v>
      </c>
      <c r="B226" s="8"/>
      <c r="C226" s="7" t="s">
        <v>8</v>
      </c>
      <c r="D226" s="8"/>
      <c r="E226" s="7" t="s">
        <v>9</v>
      </c>
      <c r="F226" s="17"/>
      <c r="G226" s="17"/>
      <c r="H226" s="8"/>
    </row>
    <row r="227" spans="1:8" x14ac:dyDescent="0.25">
      <c r="A227" s="7" t="s">
        <v>12</v>
      </c>
      <c r="B227" s="8"/>
      <c r="C227" s="15">
        <v>44785</v>
      </c>
      <c r="D227" s="16"/>
      <c r="E227" s="9">
        <v>11</v>
      </c>
      <c r="F227" s="10"/>
      <c r="G227" s="10"/>
      <c r="H227" s="11"/>
    </row>
    <row r="228" spans="1:8" x14ac:dyDescent="0.25">
      <c r="A228" s="7" t="s">
        <v>11</v>
      </c>
      <c r="B228" s="8"/>
      <c r="C228" s="15"/>
      <c r="D228" s="16"/>
      <c r="E228" s="9">
        <f>F221</f>
        <v>0</v>
      </c>
      <c r="F228" s="10"/>
      <c r="G228" s="10"/>
      <c r="H228" s="11"/>
    </row>
    <row r="229" spans="1:8" x14ac:dyDescent="0.25">
      <c r="A229" s="7" t="s">
        <v>30</v>
      </c>
      <c r="B229" s="8"/>
      <c r="C229" s="7"/>
      <c r="D229" s="8"/>
      <c r="E229" s="9"/>
      <c r="F229" s="10"/>
      <c r="G229" s="10"/>
      <c r="H229" s="11"/>
    </row>
    <row r="230" spans="1:8" x14ac:dyDescent="0.25">
      <c r="A230" s="7" t="s">
        <v>40</v>
      </c>
      <c r="B230" s="8"/>
      <c r="C230" s="15">
        <v>44785</v>
      </c>
      <c r="D230" s="16"/>
      <c r="E230" s="9">
        <v>1716</v>
      </c>
      <c r="F230" s="10"/>
      <c r="G230" s="10"/>
      <c r="H230" s="11"/>
    </row>
    <row r="231" spans="1:8" x14ac:dyDescent="0.25">
      <c r="A231" s="7"/>
      <c r="B231" s="8"/>
      <c r="C231" s="7"/>
      <c r="D231" s="8"/>
      <c r="E231" s="9">
        <v>0</v>
      </c>
      <c r="F231" s="10"/>
      <c r="G231" s="10"/>
      <c r="H231" s="11"/>
    </row>
    <row r="232" spans="1:8" x14ac:dyDescent="0.25">
      <c r="A232" s="7"/>
      <c r="B232" s="8"/>
      <c r="C232" s="7"/>
      <c r="D232" s="8"/>
      <c r="E232" s="9">
        <v>0</v>
      </c>
      <c r="F232" s="10"/>
      <c r="G232" s="10"/>
      <c r="H232" s="11"/>
    </row>
    <row r="233" spans="1:8" x14ac:dyDescent="0.25">
      <c r="A233" s="7" t="s">
        <v>9</v>
      </c>
      <c r="B233" s="8"/>
      <c r="C233" s="7"/>
      <c r="D233" s="8"/>
      <c r="E233" s="12">
        <f>SUM(E227:H232)</f>
        <v>1727</v>
      </c>
      <c r="F233" s="13"/>
      <c r="G233" s="13"/>
      <c r="H233" s="14"/>
    </row>
    <row r="236" spans="1:8" x14ac:dyDescent="0.25">
      <c r="A236" s="2" t="s">
        <v>13</v>
      </c>
      <c r="B236" s="3">
        <f>B204</f>
        <v>108735.8137</v>
      </c>
    </row>
    <row r="237" spans="1:8" x14ac:dyDescent="0.25">
      <c r="A237" s="2" t="s">
        <v>14</v>
      </c>
      <c r="B237" s="5">
        <v>12527</v>
      </c>
    </row>
    <row r="238" spans="1:8" x14ac:dyDescent="0.25">
      <c r="A238" s="2" t="s">
        <v>15</v>
      </c>
      <c r="B238" s="5">
        <f>B236-B237</f>
        <v>96208.813699999999</v>
      </c>
    </row>
    <row r="241" spans="1:8" x14ac:dyDescent="0.25">
      <c r="A241" s="7" t="s">
        <v>41</v>
      </c>
      <c r="B241" s="17"/>
      <c r="C241" s="17"/>
      <c r="D241" s="17"/>
      <c r="E241" s="17"/>
      <c r="F241" s="17"/>
      <c r="G241" s="17"/>
      <c r="H241" s="8"/>
    </row>
    <row r="243" spans="1:8" x14ac:dyDescent="0.25">
      <c r="A243" s="7" t="s">
        <v>0</v>
      </c>
      <c r="B243" s="17"/>
      <c r="C243" s="17"/>
      <c r="D243" s="17"/>
      <c r="E243" s="17"/>
      <c r="F243" s="17"/>
      <c r="G243" s="17"/>
      <c r="H243" s="8"/>
    </row>
    <row r="244" spans="1:8" x14ac:dyDescent="0.25">
      <c r="A244" s="2" t="s">
        <v>22</v>
      </c>
      <c r="B244" s="2" t="s">
        <v>2</v>
      </c>
      <c r="C244" s="2" t="s">
        <v>3</v>
      </c>
      <c r="D244" s="2" t="s">
        <v>7</v>
      </c>
      <c r="E244" s="2" t="s">
        <v>4</v>
      </c>
      <c r="F244" s="2" t="s">
        <v>6</v>
      </c>
      <c r="G244" s="7" t="s">
        <v>5</v>
      </c>
      <c r="H244" s="8"/>
    </row>
    <row r="245" spans="1:8" x14ac:dyDescent="0.25">
      <c r="A245" s="2">
        <v>1</v>
      </c>
      <c r="B245" s="2" t="s">
        <v>31</v>
      </c>
      <c r="C245" s="4">
        <v>44810</v>
      </c>
      <c r="D245" s="3">
        <v>1300</v>
      </c>
      <c r="E245" s="3">
        <v>160.66999999999999</v>
      </c>
      <c r="F245" s="3">
        <v>0</v>
      </c>
      <c r="G245" s="9">
        <v>1460.67</v>
      </c>
      <c r="H245" s="11"/>
    </row>
    <row r="246" spans="1:8" x14ac:dyDescent="0.25">
      <c r="A246" s="2">
        <v>1</v>
      </c>
      <c r="B246" s="2" t="s">
        <v>42</v>
      </c>
      <c r="C246" s="4">
        <v>44810</v>
      </c>
      <c r="D246" s="3">
        <v>1300</v>
      </c>
      <c r="E246" s="3">
        <v>160.66999999999999</v>
      </c>
      <c r="F246" s="3"/>
      <c r="G246" s="9">
        <v>1460.67</v>
      </c>
      <c r="H246" s="11"/>
    </row>
    <row r="247" spans="1:8" x14ac:dyDescent="0.25">
      <c r="A247" s="2">
        <v>1</v>
      </c>
      <c r="B247" s="2" t="s">
        <v>20</v>
      </c>
      <c r="C247" s="4">
        <v>44810</v>
      </c>
      <c r="D247" s="3">
        <v>1300</v>
      </c>
      <c r="E247" s="3">
        <v>160.66999999999999</v>
      </c>
      <c r="F247" s="3">
        <v>0</v>
      </c>
      <c r="G247" s="9">
        <v>1460.67</v>
      </c>
      <c r="H247" s="11"/>
    </row>
    <row r="248" spans="1:8" x14ac:dyDescent="0.25">
      <c r="A248" s="2">
        <v>1</v>
      </c>
      <c r="B248" s="2" t="s">
        <v>25</v>
      </c>
      <c r="C248" s="4">
        <v>44810</v>
      </c>
      <c r="D248" s="3">
        <v>1300</v>
      </c>
      <c r="E248" s="3">
        <v>160.66999999999999</v>
      </c>
      <c r="F248" s="3"/>
      <c r="G248" s="9">
        <v>1460.67</v>
      </c>
      <c r="H248" s="11"/>
    </row>
    <row r="249" spans="1:8" x14ac:dyDescent="0.25">
      <c r="A249" s="2">
        <v>1</v>
      </c>
      <c r="B249" s="2" t="s">
        <v>27</v>
      </c>
      <c r="C249" s="4">
        <v>44810</v>
      </c>
      <c r="D249" s="3">
        <v>1300</v>
      </c>
      <c r="E249" s="3">
        <v>160.66999999999999</v>
      </c>
      <c r="F249" s="3"/>
      <c r="G249" s="9">
        <v>1460.67</v>
      </c>
      <c r="H249" s="11"/>
    </row>
    <row r="250" spans="1:8" x14ac:dyDescent="0.25">
      <c r="A250" s="2">
        <v>1</v>
      </c>
      <c r="B250" s="2" t="s">
        <v>43</v>
      </c>
      <c r="C250" s="4">
        <v>44810</v>
      </c>
      <c r="D250" s="3">
        <v>1700</v>
      </c>
      <c r="E250" s="3">
        <v>210.11</v>
      </c>
      <c r="F250" s="3"/>
      <c r="G250" s="9">
        <v>1910.11</v>
      </c>
      <c r="H250" s="11"/>
    </row>
    <row r="251" spans="1:8" x14ac:dyDescent="0.25">
      <c r="A251" s="2">
        <v>1</v>
      </c>
      <c r="B251" s="2" t="s">
        <v>26</v>
      </c>
      <c r="C251" s="4">
        <v>44810</v>
      </c>
      <c r="D251" s="3">
        <v>1300</v>
      </c>
      <c r="E251" s="3">
        <v>160.66999999999999</v>
      </c>
      <c r="F251" s="3"/>
      <c r="G251" s="9">
        <v>1460.67</v>
      </c>
      <c r="H251" s="11"/>
    </row>
    <row r="252" spans="1:8" x14ac:dyDescent="0.25">
      <c r="A252" s="2">
        <v>1</v>
      </c>
      <c r="B252" s="2" t="s">
        <v>21</v>
      </c>
      <c r="C252" s="4">
        <v>44816</v>
      </c>
      <c r="D252" s="3">
        <f t="shared" ref="D252:D254" si="14">G252-F252-E252</f>
        <v>1299.9963</v>
      </c>
      <c r="E252" s="3">
        <f t="shared" ref="E252:E254" si="15">G252*0.11</f>
        <v>160.6737</v>
      </c>
      <c r="F252" s="3"/>
      <c r="G252" s="9">
        <v>1460.67</v>
      </c>
      <c r="H252" s="11"/>
    </row>
    <row r="253" spans="1:8" x14ac:dyDescent="0.25">
      <c r="A253" s="2"/>
      <c r="B253" s="2"/>
      <c r="C253" s="2"/>
      <c r="D253" s="3">
        <f t="shared" si="14"/>
        <v>0</v>
      </c>
      <c r="E253" s="3">
        <f t="shared" si="15"/>
        <v>0</v>
      </c>
      <c r="F253" s="3"/>
      <c r="G253" s="9"/>
      <c r="H253" s="11"/>
    </row>
    <row r="254" spans="1:8" x14ac:dyDescent="0.25">
      <c r="A254" s="2"/>
      <c r="B254" s="2"/>
      <c r="C254" s="2"/>
      <c r="D254" s="3">
        <f t="shared" si="14"/>
        <v>0</v>
      </c>
      <c r="E254" s="3">
        <f t="shared" si="15"/>
        <v>0</v>
      </c>
      <c r="F254" s="3"/>
      <c r="G254" s="9"/>
      <c r="H254" s="11"/>
    </row>
    <row r="255" spans="1:8" x14ac:dyDescent="0.25">
      <c r="A255" s="7" t="s">
        <v>45</v>
      </c>
      <c r="B255" s="8"/>
      <c r="C255" s="2"/>
      <c r="D255" s="3">
        <f>SUM(D245:D254)</f>
        <v>10799.996300000001</v>
      </c>
      <c r="E255" s="3">
        <f>SUM(E245:E254)</f>
        <v>1334.8036999999999</v>
      </c>
      <c r="F255" s="3">
        <f>SUM(F245:F254)</f>
        <v>0</v>
      </c>
      <c r="G255" s="9">
        <f>SUM(G245:H254)</f>
        <v>12134.800000000001</v>
      </c>
      <c r="H255" s="11"/>
    </row>
    <row r="257" spans="1:8" x14ac:dyDescent="0.25">
      <c r="A257" s="2" t="s">
        <v>10</v>
      </c>
      <c r="B257" s="5">
        <f>G255*0.2</f>
        <v>2426.9600000000005</v>
      </c>
    </row>
    <row r="259" spans="1:8" x14ac:dyDescent="0.25">
      <c r="A259" s="7" t="s">
        <v>16</v>
      </c>
      <c r="B259" s="17"/>
      <c r="C259" s="17"/>
      <c r="D259" s="17"/>
      <c r="E259" s="17"/>
      <c r="F259" s="17"/>
      <c r="G259" s="17"/>
      <c r="H259" s="8"/>
    </row>
    <row r="260" spans="1:8" x14ac:dyDescent="0.25">
      <c r="A260" s="7" t="s">
        <v>1</v>
      </c>
      <c r="B260" s="8"/>
      <c r="C260" s="7" t="s">
        <v>8</v>
      </c>
      <c r="D260" s="8"/>
      <c r="E260" s="7" t="s">
        <v>9</v>
      </c>
      <c r="F260" s="17"/>
      <c r="G260" s="17"/>
      <c r="H260" s="8"/>
    </row>
    <row r="261" spans="1:8" x14ac:dyDescent="0.25">
      <c r="A261" s="7" t="s">
        <v>12</v>
      </c>
      <c r="B261" s="8"/>
      <c r="C261" s="15">
        <v>44812</v>
      </c>
      <c r="D261" s="16"/>
      <c r="E261" s="12">
        <v>11</v>
      </c>
      <c r="F261" s="13"/>
      <c r="G261" s="13"/>
      <c r="H261" s="14"/>
    </row>
    <row r="262" spans="1:8" x14ac:dyDescent="0.25">
      <c r="A262" s="7" t="s">
        <v>44</v>
      </c>
      <c r="B262" s="8"/>
      <c r="C262" s="15">
        <v>44816</v>
      </c>
      <c r="D262" s="16"/>
      <c r="E262" s="12">
        <v>11</v>
      </c>
      <c r="F262" s="13"/>
      <c r="G262" s="13"/>
      <c r="H262" s="14"/>
    </row>
    <row r="263" spans="1:8" x14ac:dyDescent="0.25">
      <c r="A263" s="7" t="s">
        <v>30</v>
      </c>
      <c r="B263" s="8"/>
      <c r="C263" s="15">
        <v>44824</v>
      </c>
      <c r="D263" s="16"/>
      <c r="E263" s="9">
        <v>3761.72</v>
      </c>
      <c r="F263" s="10"/>
      <c r="G263" s="10"/>
      <c r="H263" s="11"/>
    </row>
    <row r="264" spans="1:8" x14ac:dyDescent="0.25">
      <c r="A264" s="7" t="s">
        <v>40</v>
      </c>
      <c r="B264" s="8"/>
      <c r="C264" s="15">
        <v>44827</v>
      </c>
      <c r="D264" s="16"/>
      <c r="E264" s="9">
        <v>1716</v>
      </c>
      <c r="F264" s="10"/>
      <c r="G264" s="10"/>
      <c r="H264" s="11"/>
    </row>
    <row r="265" spans="1:8" x14ac:dyDescent="0.25">
      <c r="A265" s="7"/>
      <c r="B265" s="8"/>
      <c r="C265" s="7"/>
      <c r="D265" s="8"/>
      <c r="E265" s="9">
        <v>0</v>
      </c>
      <c r="F265" s="10"/>
      <c r="G265" s="10"/>
      <c r="H265" s="11"/>
    </row>
    <row r="266" spans="1:8" x14ac:dyDescent="0.25">
      <c r="A266" s="7"/>
      <c r="B266" s="8"/>
      <c r="C266" s="7"/>
      <c r="D266" s="8"/>
      <c r="E266" s="9">
        <v>0</v>
      </c>
      <c r="F266" s="10"/>
      <c r="G266" s="10"/>
      <c r="H266" s="11"/>
    </row>
    <row r="267" spans="1:8" x14ac:dyDescent="0.25">
      <c r="A267" s="7" t="s">
        <v>9</v>
      </c>
      <c r="B267" s="8"/>
      <c r="C267" s="7"/>
      <c r="D267" s="8"/>
      <c r="E267" s="12">
        <v>5499.72</v>
      </c>
      <c r="F267" s="13"/>
      <c r="G267" s="13"/>
      <c r="H267" s="14"/>
    </row>
    <row r="270" spans="1:8" x14ac:dyDescent="0.25">
      <c r="A270" s="2" t="s">
        <v>13</v>
      </c>
      <c r="B270" s="3">
        <v>96208.81</v>
      </c>
    </row>
    <row r="271" spans="1:8" x14ac:dyDescent="0.25">
      <c r="A271" s="2" t="s">
        <v>14</v>
      </c>
      <c r="B271" s="5">
        <f>D255+E267</f>
        <v>16299.7163</v>
      </c>
    </row>
    <row r="272" spans="1:8" x14ac:dyDescent="0.25">
      <c r="A272" s="2" t="s">
        <v>15</v>
      </c>
      <c r="B272" s="5">
        <v>79898.09</v>
      </c>
    </row>
  </sheetData>
  <mergeCells count="320">
    <mergeCell ref="G16:H16"/>
    <mergeCell ref="G17:H17"/>
    <mergeCell ref="A17:B17"/>
    <mergeCell ref="A3:H3"/>
    <mergeCell ref="A5:H5"/>
    <mergeCell ref="A21:H21"/>
    <mergeCell ref="G10:H10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A24:B24"/>
    <mergeCell ref="C24:D24"/>
    <mergeCell ref="E24:H24"/>
    <mergeCell ref="A25:B25"/>
    <mergeCell ref="C25:D25"/>
    <mergeCell ref="E25:H25"/>
    <mergeCell ref="A22:B22"/>
    <mergeCell ref="C22:D22"/>
    <mergeCell ref="E22:H22"/>
    <mergeCell ref="A23:B23"/>
    <mergeCell ref="C23:D23"/>
    <mergeCell ref="E23:H23"/>
    <mergeCell ref="G40:H40"/>
    <mergeCell ref="G41:H41"/>
    <mergeCell ref="G42:H42"/>
    <mergeCell ref="G43:H43"/>
    <mergeCell ref="G44:H44"/>
    <mergeCell ref="G45:H45"/>
    <mergeCell ref="E26:H26"/>
    <mergeCell ref="E27:H27"/>
    <mergeCell ref="E28:H28"/>
    <mergeCell ref="E29:H29"/>
    <mergeCell ref="A37:H37"/>
    <mergeCell ref="A39:H39"/>
    <mergeCell ref="A26:B26"/>
    <mergeCell ref="A27:B27"/>
    <mergeCell ref="A28:B28"/>
    <mergeCell ref="A29:B29"/>
    <mergeCell ref="C26:D26"/>
    <mergeCell ref="C27:D27"/>
    <mergeCell ref="C28:D28"/>
    <mergeCell ref="C29:D29"/>
    <mergeCell ref="A55:H55"/>
    <mergeCell ref="A56:B56"/>
    <mergeCell ref="C56:D56"/>
    <mergeCell ref="E56:H56"/>
    <mergeCell ref="A57:B57"/>
    <mergeCell ref="C57:D57"/>
    <mergeCell ref="E57:H57"/>
    <mergeCell ref="G46:H46"/>
    <mergeCell ref="G47:H47"/>
    <mergeCell ref="G48:H48"/>
    <mergeCell ref="G49:H49"/>
    <mergeCell ref="G50:H50"/>
    <mergeCell ref="A51:B51"/>
    <mergeCell ref="G51:H51"/>
    <mergeCell ref="A60:B60"/>
    <mergeCell ref="C60:D60"/>
    <mergeCell ref="E60:H60"/>
    <mergeCell ref="A61:B61"/>
    <mergeCell ref="C61:D61"/>
    <mergeCell ref="E61:H61"/>
    <mergeCell ref="A58:B58"/>
    <mergeCell ref="C58:D58"/>
    <mergeCell ref="E58:H58"/>
    <mergeCell ref="A59:B59"/>
    <mergeCell ref="C59:D59"/>
    <mergeCell ref="E59:H59"/>
    <mergeCell ref="A71:H71"/>
    <mergeCell ref="A73:H73"/>
    <mergeCell ref="G74:H74"/>
    <mergeCell ref="G75:H75"/>
    <mergeCell ref="G76:H76"/>
    <mergeCell ref="G77:H77"/>
    <mergeCell ref="A62:B62"/>
    <mergeCell ref="C62:D62"/>
    <mergeCell ref="E62:H62"/>
    <mergeCell ref="A63:B63"/>
    <mergeCell ref="C63:D63"/>
    <mergeCell ref="E63:H63"/>
    <mergeCell ref="G84:H84"/>
    <mergeCell ref="A85:B85"/>
    <mergeCell ref="G85:H85"/>
    <mergeCell ref="A89:H89"/>
    <mergeCell ref="A90:B90"/>
    <mergeCell ref="C90:D90"/>
    <mergeCell ref="E90:H90"/>
    <mergeCell ref="G78:H78"/>
    <mergeCell ref="G79:H79"/>
    <mergeCell ref="G80:H80"/>
    <mergeCell ref="G81:H81"/>
    <mergeCell ref="G82:H82"/>
    <mergeCell ref="G83:H83"/>
    <mergeCell ref="A93:B93"/>
    <mergeCell ref="C93:D93"/>
    <mergeCell ref="E93:H93"/>
    <mergeCell ref="A94:B94"/>
    <mergeCell ref="C94:D94"/>
    <mergeCell ref="E94:H94"/>
    <mergeCell ref="A91:B91"/>
    <mergeCell ref="C91:D91"/>
    <mergeCell ref="E91:H91"/>
    <mergeCell ref="A92:B92"/>
    <mergeCell ref="C92:D92"/>
    <mergeCell ref="E92:H92"/>
    <mergeCell ref="A97:B97"/>
    <mergeCell ref="C97:D97"/>
    <mergeCell ref="E97:H97"/>
    <mergeCell ref="A95:B95"/>
    <mergeCell ref="C95:D95"/>
    <mergeCell ref="E95:H95"/>
    <mergeCell ref="A96:B96"/>
    <mergeCell ref="C96:D96"/>
    <mergeCell ref="E96:H96"/>
    <mergeCell ref="A105:H105"/>
    <mergeCell ref="A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A119:B119"/>
    <mergeCell ref="G119:H119"/>
    <mergeCell ref="A123:H123"/>
    <mergeCell ref="A124:B124"/>
    <mergeCell ref="C124:D124"/>
    <mergeCell ref="E124:H124"/>
    <mergeCell ref="A125:B125"/>
    <mergeCell ref="C125:D125"/>
    <mergeCell ref="E125:H125"/>
    <mergeCell ref="A126:B126"/>
    <mergeCell ref="C126:D126"/>
    <mergeCell ref="E126:H126"/>
    <mergeCell ref="A127:B127"/>
    <mergeCell ref="C127:D127"/>
    <mergeCell ref="E127:H127"/>
    <mergeCell ref="A128:B128"/>
    <mergeCell ref="C128:D128"/>
    <mergeCell ref="E128:H128"/>
    <mergeCell ref="A129:B129"/>
    <mergeCell ref="C129:D129"/>
    <mergeCell ref="E129:H129"/>
    <mergeCell ref="A130:B130"/>
    <mergeCell ref="C130:D130"/>
    <mergeCell ref="E130:H130"/>
    <mergeCell ref="A131:B131"/>
    <mergeCell ref="C131:D131"/>
    <mergeCell ref="E131:H131"/>
    <mergeCell ref="A139:H139"/>
    <mergeCell ref="A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A153:B153"/>
    <mergeCell ref="G153:H153"/>
    <mergeCell ref="A157:H157"/>
    <mergeCell ref="A158:B158"/>
    <mergeCell ref="C158:D158"/>
    <mergeCell ref="E158:H158"/>
    <mergeCell ref="A159:B159"/>
    <mergeCell ref="C159:D159"/>
    <mergeCell ref="E159:H159"/>
    <mergeCell ref="A160:B160"/>
    <mergeCell ref="C160:D160"/>
    <mergeCell ref="E160:H160"/>
    <mergeCell ref="A161:B161"/>
    <mergeCell ref="C161:D161"/>
    <mergeCell ref="E161:H161"/>
    <mergeCell ref="A162:B162"/>
    <mergeCell ref="C162:D162"/>
    <mergeCell ref="E162:H162"/>
    <mergeCell ref="A163:B163"/>
    <mergeCell ref="C163:D163"/>
    <mergeCell ref="E163:H163"/>
    <mergeCell ref="A164:B164"/>
    <mergeCell ref="C164:D164"/>
    <mergeCell ref="E164:H164"/>
    <mergeCell ref="A165:B165"/>
    <mergeCell ref="C165:D165"/>
    <mergeCell ref="E165:H165"/>
    <mergeCell ref="A173:H173"/>
    <mergeCell ref="A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B187"/>
    <mergeCell ref="G187:H187"/>
    <mergeCell ref="A191:H191"/>
    <mergeCell ref="A192:B192"/>
    <mergeCell ref="C192:D192"/>
    <mergeCell ref="E192:H192"/>
    <mergeCell ref="A193:B193"/>
    <mergeCell ref="C193:D193"/>
    <mergeCell ref="E193:H193"/>
    <mergeCell ref="A194:B194"/>
    <mergeCell ref="C194:D194"/>
    <mergeCell ref="E194:H194"/>
    <mergeCell ref="A195:B195"/>
    <mergeCell ref="C195:D195"/>
    <mergeCell ref="E195:H195"/>
    <mergeCell ref="A196:B196"/>
    <mergeCell ref="C196:D196"/>
    <mergeCell ref="E196:H196"/>
    <mergeCell ref="A197:B197"/>
    <mergeCell ref="C197:D197"/>
    <mergeCell ref="E197:H197"/>
    <mergeCell ref="A198:B198"/>
    <mergeCell ref="C198:D198"/>
    <mergeCell ref="E198:H198"/>
    <mergeCell ref="A199:B199"/>
    <mergeCell ref="C199:D199"/>
    <mergeCell ref="E199:H199"/>
    <mergeCell ref="A207:H207"/>
    <mergeCell ref="A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A221:B221"/>
    <mergeCell ref="G221:H221"/>
    <mergeCell ref="A225:H225"/>
    <mergeCell ref="A226:B226"/>
    <mergeCell ref="C226:D226"/>
    <mergeCell ref="E226:H226"/>
    <mergeCell ref="A227:B227"/>
    <mergeCell ref="C227:D227"/>
    <mergeCell ref="E227:H227"/>
    <mergeCell ref="A228:B228"/>
    <mergeCell ref="C228:D228"/>
    <mergeCell ref="E228:H228"/>
    <mergeCell ref="A229:B229"/>
    <mergeCell ref="C229:D229"/>
    <mergeCell ref="E229:H229"/>
    <mergeCell ref="A230:B230"/>
    <mergeCell ref="C230:D230"/>
    <mergeCell ref="E230:H230"/>
    <mergeCell ref="A231:B231"/>
    <mergeCell ref="C231:D231"/>
    <mergeCell ref="E231:H231"/>
    <mergeCell ref="A232:B232"/>
    <mergeCell ref="C232:D232"/>
    <mergeCell ref="E232:H232"/>
    <mergeCell ref="A233:B233"/>
    <mergeCell ref="C233:D233"/>
    <mergeCell ref="E233:H233"/>
    <mergeCell ref="A241:H241"/>
    <mergeCell ref="A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A255:B255"/>
    <mergeCell ref="G255:H255"/>
    <mergeCell ref="A259:H259"/>
    <mergeCell ref="A260:B260"/>
    <mergeCell ref="C260:D260"/>
    <mergeCell ref="E260:H260"/>
    <mergeCell ref="A261:B261"/>
    <mergeCell ref="C261:D261"/>
    <mergeCell ref="E261:H261"/>
    <mergeCell ref="A262:B262"/>
    <mergeCell ref="C262:D262"/>
    <mergeCell ref="E262:H262"/>
    <mergeCell ref="A266:B266"/>
    <mergeCell ref="C266:D266"/>
    <mergeCell ref="E266:H266"/>
    <mergeCell ref="A267:B267"/>
    <mergeCell ref="C267:D267"/>
    <mergeCell ref="E267:H267"/>
    <mergeCell ref="A263:B263"/>
    <mergeCell ref="C263:D263"/>
    <mergeCell ref="E263:H263"/>
    <mergeCell ref="A264:B264"/>
    <mergeCell ref="C264:D264"/>
    <mergeCell ref="E264:H264"/>
    <mergeCell ref="A265:B265"/>
    <mergeCell ref="C265:D265"/>
    <mergeCell ref="E265:H265"/>
  </mergeCells>
  <pageMargins left="0.511811024" right="0.511811024" top="0.78740157499999996" bottom="0.78740157499999996" header="0.31496062000000002" footer="0.31496062000000002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APAE - Palmares</cp:lastModifiedBy>
  <cp:lastPrinted>2022-09-16T13:38:52Z</cp:lastPrinted>
  <dcterms:created xsi:type="dcterms:W3CDTF">2022-09-13T19:58:40Z</dcterms:created>
  <dcterms:modified xsi:type="dcterms:W3CDTF">2022-09-27T19:06:38Z</dcterms:modified>
</cp:coreProperties>
</file>